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ESUPUESTAL\3T 2018\"/>
    </mc:Choice>
  </mc:AlternateContent>
  <bookViews>
    <workbookView xWindow="0" yWindow="0" windowWidth="28800" windowHeight="12435"/>
  </bookViews>
  <sheets>
    <sheet name="COG" sheetId="1" r:id="rId1"/>
  </sheets>
  <definedNames>
    <definedName name="_xlnm.Print_Area" localSheetId="0">COG!$A$1:$J$90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I71" i="1"/>
  <c r="F70" i="1"/>
  <c r="I70" i="1" s="1"/>
  <c r="I69" i="1"/>
  <c r="I68" i="1"/>
  <c r="I67" i="1"/>
  <c r="I66" i="1"/>
  <c r="I65" i="1"/>
  <c r="I64" i="1"/>
  <c r="F63" i="1"/>
  <c r="E63" i="1"/>
  <c r="D63" i="1"/>
  <c r="I62" i="1"/>
  <c r="F61" i="1"/>
  <c r="I61" i="1" s="1"/>
  <c r="I59" i="1" s="1"/>
  <c r="I60" i="1"/>
  <c r="H59" i="1"/>
  <c r="H83" i="1" s="1"/>
  <c r="G59" i="1"/>
  <c r="E59" i="1"/>
  <c r="F59" i="1" s="1"/>
  <c r="F58" i="1"/>
  <c r="I58" i="1" s="1"/>
  <c r="I57" i="1"/>
  <c r="F57" i="1"/>
  <c r="F56" i="1"/>
  <c r="I56" i="1" s="1"/>
  <c r="I55" i="1"/>
  <c r="F55" i="1"/>
  <c r="I54" i="1"/>
  <c r="F54" i="1"/>
  <c r="F53" i="1"/>
  <c r="I53" i="1" s="1"/>
  <c r="I52" i="1"/>
  <c r="F52" i="1"/>
  <c r="I51" i="1"/>
  <c r="F51" i="1"/>
  <c r="F50" i="1"/>
  <c r="I50" i="1" s="1"/>
  <c r="H49" i="1"/>
  <c r="G49" i="1"/>
  <c r="E49" i="1"/>
  <c r="D49" i="1"/>
  <c r="I48" i="1"/>
  <c r="F48" i="1"/>
  <c r="I47" i="1"/>
  <c r="F47" i="1"/>
  <c r="F46" i="1"/>
  <c r="I46" i="1" s="1"/>
  <c r="I45" i="1"/>
  <c r="F45" i="1"/>
  <c r="I44" i="1"/>
  <c r="F44" i="1"/>
  <c r="F43" i="1"/>
  <c r="I43" i="1" s="1"/>
  <c r="I42" i="1"/>
  <c r="F42" i="1"/>
  <c r="I41" i="1"/>
  <c r="F41" i="1"/>
  <c r="F40" i="1"/>
  <c r="I40" i="1" s="1"/>
  <c r="I39" i="1" s="1"/>
  <c r="H39" i="1"/>
  <c r="G39" i="1"/>
  <c r="E39" i="1"/>
  <c r="D39" i="1"/>
  <c r="F39" i="1" s="1"/>
  <c r="I38" i="1"/>
  <c r="F38" i="1"/>
  <c r="I37" i="1"/>
  <c r="F37" i="1"/>
  <c r="F36" i="1"/>
  <c r="I36" i="1" s="1"/>
  <c r="I35" i="1"/>
  <c r="F35" i="1"/>
  <c r="I34" i="1"/>
  <c r="F34" i="1"/>
  <c r="F33" i="1"/>
  <c r="I33" i="1" s="1"/>
  <c r="I32" i="1"/>
  <c r="F32" i="1"/>
  <c r="I31" i="1"/>
  <c r="F31" i="1"/>
  <c r="F30" i="1"/>
  <c r="I30" i="1" s="1"/>
  <c r="H29" i="1"/>
  <c r="G29" i="1"/>
  <c r="E29" i="1"/>
  <c r="D29" i="1"/>
  <c r="I28" i="1"/>
  <c r="F28" i="1"/>
  <c r="I27" i="1"/>
  <c r="F27" i="1"/>
  <c r="F26" i="1"/>
  <c r="I26" i="1" s="1"/>
  <c r="I25" i="1"/>
  <c r="F25" i="1"/>
  <c r="I24" i="1"/>
  <c r="F24" i="1"/>
  <c r="F23" i="1"/>
  <c r="I23" i="1" s="1"/>
  <c r="I22" i="1"/>
  <c r="F22" i="1"/>
  <c r="I21" i="1"/>
  <c r="F21" i="1"/>
  <c r="F20" i="1"/>
  <c r="I20" i="1" s="1"/>
  <c r="H19" i="1"/>
  <c r="G19" i="1"/>
  <c r="E19" i="1"/>
  <c r="D19" i="1"/>
  <c r="I18" i="1"/>
  <c r="F18" i="1"/>
  <c r="I17" i="1"/>
  <c r="F17" i="1"/>
  <c r="F16" i="1"/>
  <c r="I16" i="1" s="1"/>
  <c r="I15" i="1"/>
  <c r="F15" i="1"/>
  <c r="I14" i="1"/>
  <c r="F14" i="1"/>
  <c r="F13" i="1"/>
  <c r="I13" i="1" s="1"/>
  <c r="F12" i="1"/>
  <c r="I12" i="1" s="1"/>
  <c r="H11" i="1"/>
  <c r="G11" i="1"/>
  <c r="G83" i="1" s="1"/>
  <c r="F11" i="1"/>
  <c r="E11" i="1"/>
  <c r="D11" i="1"/>
  <c r="D83" i="1" s="1"/>
  <c r="I11" i="1" l="1"/>
  <c r="I83" i="1" s="1"/>
  <c r="I19" i="1"/>
  <c r="I49" i="1"/>
  <c r="I29" i="1"/>
  <c r="I63" i="1"/>
  <c r="E83" i="1"/>
  <c r="F19" i="1"/>
  <c r="F83" i="1" s="1"/>
  <c r="F29" i="1"/>
  <c r="F49" i="1"/>
</calcChain>
</file>

<file path=xl/sharedStrings.xml><?xml version="1.0" encoding="utf-8"?>
<sst xmlns="http://schemas.openxmlformats.org/spreadsheetml/2006/main" count="94" uniqueCount="93">
  <si>
    <t>CLASIFICACIÓN POR OBJETO DEL GASTO (CAPÍTULO Y CONCEPTO)</t>
  </si>
  <si>
    <t>ESTADO ANALÍTICO DEL EJERCICIO DEL PRESUPUESTO DE EGRESOS</t>
  </si>
  <si>
    <t>Del 1 de Enero al 30 de Septiembre de 2019</t>
  </si>
  <si>
    <t>Ente Público:</t>
  </si>
  <si>
    <t>UNIVERSIDAD POLITÉCNICA DEL BICENTENARIO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</si>
  <si>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</si>
  <si>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</si>
  <si>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</si>
  <si>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</si>
  <si>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</si>
  <si>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</si>
  <si>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</si>
  <si>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</si>
  <si>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</si>
  <si>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</si>
  <si>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</si>
  <si>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</si>
  <si>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</si>
  <si>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</si>
  <si>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</si>
  <si>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</si>
  <si>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</si>
  <si>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</si>
  <si>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</si>
  <si>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</si>
  <si>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</si>
  <si>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</si>
  <si>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</si>
  <si>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</si>
  <si>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</si>
  <si>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</si>
  <si>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</si>
  <si>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</si>
  <si>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</si>
  <si>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</si>
  <si>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</si>
  <si>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</si>
  <si>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</si>
  <si>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</si>
  <si>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</si>
  <si>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</si>
  <si>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</si>
  <si>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</si>
  <si>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</si>
  <si>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</si>
  <si>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</si>
  <si>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</si>
  <si>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</si>
  <si>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</si>
  <si>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</si>
  <si>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</si>
  <si>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</si>
  <si>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</si>
  <si>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</si>
  <si>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</si>
  <si>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</si>
  <si>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</si>
  <si>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</si>
  <si>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</si>
  <si>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</si>
  <si>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</si>
  <si>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</si>
  <si>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</si>
  <si>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</si>
  <si>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</si>
  <si>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</si>
  <si>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</si>
  <si>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</si>
  <si>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</si>
  <si>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</si>
  <si>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</si>
  <si>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</si>
  <si>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</si>
  <si>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</si>
  <si>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</si>
  <si>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</si>
  <si>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</si>
  <si>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</si>
  <si>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</si>
  <si>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 xml:space="preserve">Deuda Pública
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</si>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</sst>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164" fontId="5" fillId="3" borderId="4" xfId="1" applyFont="1" applyFill="1" applyBorder="1" applyAlignment="1">
      <alignment horizontal="right" vertical="center" wrapText="1"/>
    </xf>
    <xf numFmtId="4" fontId="3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164" fontId="3" fillId="3" borderId="4" xfId="1" applyFont="1" applyFill="1" applyBorder="1" applyAlignment="1">
      <alignment horizontal="right" vertical="center" wrapText="1"/>
    </xf>
    <xf numFmtId="43" fontId="3" fillId="0" borderId="0" xfId="2" applyFont="1"/>
    <xf numFmtId="164" fontId="3" fillId="0" borderId="0" xfId="1" applyFont="1"/>
    <xf numFmtId="43" fontId="3" fillId="0" borderId="0" xfId="0" applyNumberFormat="1" applyFont="1"/>
    <xf numFmtId="0" fontId="4" fillId="3" borderId="3" xfId="0" applyFont="1" applyFill="1" applyBorder="1" applyAlignment="1">
      <alignment horizontal="left" vertical="center" wrapText="1"/>
    </xf>
    <xf numFmtId="165" fontId="3" fillId="0" borderId="0" xfId="0" applyNumberFormat="1" applyFont="1"/>
    <xf numFmtId="0" fontId="4" fillId="3" borderId="5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164" fontId="5" fillId="3" borderId="2" xfId="1" applyFont="1" applyFill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43" fontId="7" fillId="0" borderId="0" xfId="0" applyNumberFormat="1" applyFont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illares 2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94"/>
  <sheetViews>
    <sheetView showGridLines="0" tabSelected="1" view="pageBreakPreview" zoomScale="85" zoomScaleNormal="85" zoomScaleSheetLayoutView="85" workbookViewId="0">
      <selection activeCell="E65" sqref="E65"/>
    </sheetView>
  </sheetViews>
  <sheetFormatPr baseColWidth="10" defaultRowHeight="12.75" x14ac:dyDescent="0.2"/>
  <cols>
    <col min="1" max="1" width="2.42578125" style="2" customWidth="1"/>
    <col min="2" max="2" width="4.5703125" style="3" customWidth="1"/>
    <col min="3" max="3" width="65.140625" style="3" customWidth="1"/>
    <col min="4" max="4" width="16.7109375" style="3" bestFit="1" customWidth="1"/>
    <col min="5" max="5" width="16.85546875" style="3" bestFit="1" customWidth="1"/>
    <col min="6" max="6" width="17.140625" style="3" bestFit="1" customWidth="1"/>
    <col min="7" max="8" width="16.7109375" style="3" bestFit="1" customWidth="1"/>
    <col min="9" max="9" width="17.140625" style="3" bestFit="1" customWidth="1"/>
    <col min="10" max="10" width="3.7109375" style="2" customWidth="1"/>
    <col min="11" max="11" width="10.28515625" style="3" bestFit="1" customWidth="1"/>
    <col min="12" max="16384" width="11.42578125" style="3"/>
  </cols>
  <sheetData>
    <row r="1" spans="2:11" ht="14.25" customHeight="1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11" ht="14.25" customHeight="1" x14ac:dyDescent="0.2">
      <c r="B2" s="1" t="s">
        <v>1</v>
      </c>
      <c r="C2" s="1"/>
      <c r="D2" s="1"/>
      <c r="E2" s="1"/>
      <c r="F2" s="1"/>
      <c r="G2" s="1"/>
      <c r="H2" s="1"/>
      <c r="I2" s="1"/>
    </row>
    <row r="3" spans="2:11" ht="14.25" customHeight="1" x14ac:dyDescent="0.2">
      <c r="B3" s="1" t="s">
        <v>0</v>
      </c>
      <c r="C3" s="1"/>
      <c r="D3" s="1"/>
      <c r="E3" s="1"/>
      <c r="F3" s="1"/>
      <c r="G3" s="1"/>
      <c r="H3" s="1"/>
      <c r="I3" s="1"/>
    </row>
    <row r="4" spans="2:11" ht="14.25" customHeight="1" x14ac:dyDescent="0.2">
      <c r="B4" s="1" t="s">
        <v>2</v>
      </c>
      <c r="C4" s="1"/>
      <c r="D4" s="1"/>
      <c r="E4" s="1"/>
      <c r="F4" s="1"/>
      <c r="G4" s="1"/>
      <c r="H4" s="1"/>
      <c r="I4" s="1"/>
    </row>
    <row r="5" spans="2:11" s="2" customFormat="1" ht="6.75" customHeight="1" x14ac:dyDescent="0.2"/>
    <row r="6" spans="2:11" s="2" customFormat="1" ht="18" customHeight="1" x14ac:dyDescent="0.2">
      <c r="C6" s="4" t="s">
        <v>3</v>
      </c>
      <c r="D6" s="5" t="s">
        <v>4</v>
      </c>
      <c r="E6" s="5"/>
      <c r="F6" s="5"/>
      <c r="G6" s="5"/>
      <c r="H6" s="5"/>
    </row>
    <row r="7" spans="2:11" s="2" customFormat="1" ht="6.75" customHeight="1" x14ac:dyDescent="0.2"/>
    <row r="8" spans="2:11" x14ac:dyDescent="0.2">
      <c r="B8" s="6" t="s">
        <v>5</v>
      </c>
      <c r="C8" s="6"/>
      <c r="D8" s="7" t="s">
        <v>6</v>
      </c>
      <c r="E8" s="7"/>
      <c r="F8" s="7"/>
      <c r="G8" s="7"/>
      <c r="H8" s="7"/>
      <c r="I8" s="7" t="s">
        <v>7</v>
      </c>
    </row>
    <row r="9" spans="2:11" ht="34.5" customHeight="1" x14ac:dyDescent="0.2">
      <c r="B9" s="6"/>
      <c r="C9" s="6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7"/>
    </row>
    <row r="10" spans="2:11" ht="11.25" customHeight="1" x14ac:dyDescent="0.2">
      <c r="B10" s="6"/>
      <c r="C10" s="6"/>
      <c r="D10" s="8">
        <v>1</v>
      </c>
      <c r="E10" s="8">
        <v>2</v>
      </c>
      <c r="F10" s="8" t="s">
        <v>13</v>
      </c>
      <c r="G10" s="8">
        <v>4</v>
      </c>
      <c r="H10" s="8">
        <v>5</v>
      </c>
      <c r="I10" s="8" t="s">
        <v>14</v>
      </c>
    </row>
    <row r="11" spans="2:11" x14ac:dyDescent="0.2">
      <c r="B11" s="9" t="s">
        <v>15</v>
      </c>
      <c r="C11" s="10"/>
      <c r="D11" s="11">
        <f t="shared" ref="D11:I11" si="0">SUM(D12:D18)</f>
        <v>43732515.279999994</v>
      </c>
      <c r="E11" s="11">
        <f t="shared" si="0"/>
        <v>401304.61</v>
      </c>
      <c r="F11" s="11">
        <f t="shared" si="0"/>
        <v>44133819.889999993</v>
      </c>
      <c r="G11" s="11">
        <f t="shared" si="0"/>
        <v>32520116.030000001</v>
      </c>
      <c r="H11" s="11">
        <f t="shared" si="0"/>
        <v>32520116.030000001</v>
      </c>
      <c r="I11" s="11">
        <f t="shared" si="0"/>
        <v>11613703.859999999</v>
      </c>
      <c r="K11" s="12"/>
    </row>
    <row r="12" spans="2:11" x14ac:dyDescent="0.2">
      <c r="B12" s="13"/>
      <c r="C12" s="14" t="s">
        <v>16</v>
      </c>
      <c r="D12" s="15">
        <v>20675880.059999999</v>
      </c>
      <c r="E12" s="16">
        <v>0</v>
      </c>
      <c r="F12" s="15">
        <f>D12+E12</f>
        <v>20675880.059999999</v>
      </c>
      <c r="G12" s="17">
        <v>15529562.779999999</v>
      </c>
      <c r="H12" s="15">
        <v>15529562.779999999</v>
      </c>
      <c r="I12" s="15">
        <f>F12-G12</f>
        <v>5146317.2799999993</v>
      </c>
      <c r="K12" s="18"/>
    </row>
    <row r="13" spans="2:11" x14ac:dyDescent="0.2">
      <c r="B13" s="13"/>
      <c r="C13" s="14" t="s">
        <v>17</v>
      </c>
      <c r="D13" s="15">
        <v>10232450</v>
      </c>
      <c r="E13" s="16">
        <v>0</v>
      </c>
      <c r="F13" s="15">
        <f t="shared" ref="F13:F18" si="1">D13+E13</f>
        <v>10232450</v>
      </c>
      <c r="G13" s="17">
        <v>9155722.8200000003</v>
      </c>
      <c r="H13" s="15">
        <v>9155722.8200000003</v>
      </c>
      <c r="I13" s="15">
        <f t="shared" ref="I13:I18" si="2">F13-G13</f>
        <v>1076727.1799999997</v>
      </c>
      <c r="K13" s="12"/>
    </row>
    <row r="14" spans="2:11" x14ac:dyDescent="0.2">
      <c r="B14" s="13"/>
      <c r="C14" s="14" t="s">
        <v>18</v>
      </c>
      <c r="D14" s="15">
        <v>1894489.5</v>
      </c>
      <c r="E14" s="16">
        <v>401304.61</v>
      </c>
      <c r="F14" s="15">
        <f t="shared" si="1"/>
        <v>2295794.11</v>
      </c>
      <c r="G14" s="17">
        <v>230247.86</v>
      </c>
      <c r="H14" s="15">
        <v>230247.86</v>
      </c>
      <c r="I14" s="15">
        <f t="shared" si="2"/>
        <v>2065546.25</v>
      </c>
    </row>
    <row r="15" spans="2:11" x14ac:dyDescent="0.2">
      <c r="B15" s="13"/>
      <c r="C15" s="14" t="s">
        <v>19</v>
      </c>
      <c r="D15" s="15">
        <v>4779953.32</v>
      </c>
      <c r="E15" s="16">
        <v>0</v>
      </c>
      <c r="F15" s="15">
        <f t="shared" si="1"/>
        <v>4779953.32</v>
      </c>
      <c r="G15" s="17">
        <v>3155971.5</v>
      </c>
      <c r="H15" s="15">
        <v>3155971.5</v>
      </c>
      <c r="I15" s="15">
        <f t="shared" si="2"/>
        <v>1623981.8200000003</v>
      </c>
    </row>
    <row r="16" spans="2:11" x14ac:dyDescent="0.2">
      <c r="B16" s="13"/>
      <c r="C16" s="14" t="s">
        <v>20</v>
      </c>
      <c r="D16" s="15">
        <v>6149742.4000000004</v>
      </c>
      <c r="E16" s="16">
        <v>0</v>
      </c>
      <c r="F16" s="15">
        <f t="shared" si="1"/>
        <v>6149742.4000000004</v>
      </c>
      <c r="G16" s="17">
        <v>4448611.07</v>
      </c>
      <c r="H16" s="15">
        <v>4448611.07</v>
      </c>
      <c r="I16" s="15">
        <f t="shared" si="2"/>
        <v>1701131.33</v>
      </c>
    </row>
    <row r="17" spans="2:12" x14ac:dyDescent="0.2">
      <c r="B17" s="13"/>
      <c r="C17" s="14" t="s">
        <v>21</v>
      </c>
      <c r="D17" s="15">
        <v>0</v>
      </c>
      <c r="E17" s="16">
        <v>0</v>
      </c>
      <c r="F17" s="15">
        <f t="shared" si="1"/>
        <v>0</v>
      </c>
      <c r="G17" s="17">
        <v>0</v>
      </c>
      <c r="H17" s="15">
        <v>0</v>
      </c>
      <c r="I17" s="15">
        <f t="shared" si="2"/>
        <v>0</v>
      </c>
    </row>
    <row r="18" spans="2:12" x14ac:dyDescent="0.2">
      <c r="B18" s="13"/>
      <c r="C18" s="14" t="s">
        <v>22</v>
      </c>
      <c r="D18" s="15">
        <v>0</v>
      </c>
      <c r="E18" s="16">
        <v>0</v>
      </c>
      <c r="F18" s="15">
        <f t="shared" si="1"/>
        <v>0</v>
      </c>
      <c r="G18" s="17">
        <v>0</v>
      </c>
      <c r="H18" s="15">
        <v>0</v>
      </c>
      <c r="I18" s="15">
        <f t="shared" si="2"/>
        <v>0</v>
      </c>
    </row>
    <row r="19" spans="2:12" x14ac:dyDescent="0.2">
      <c r="B19" s="9" t="s">
        <v>23</v>
      </c>
      <c r="C19" s="10"/>
      <c r="D19" s="11">
        <f t="shared" ref="D19:I19" si="3">SUM(D20:D28)</f>
        <v>0</v>
      </c>
      <c r="E19" s="11">
        <f t="shared" si="3"/>
        <v>4825839.3499999996</v>
      </c>
      <c r="F19" s="11">
        <f t="shared" si="3"/>
        <v>4825839.3499999996</v>
      </c>
      <c r="G19" s="11">
        <f t="shared" si="3"/>
        <v>1050761.5</v>
      </c>
      <c r="H19" s="11">
        <f t="shared" si="3"/>
        <v>1050463.5</v>
      </c>
      <c r="I19" s="11">
        <f t="shared" si="3"/>
        <v>3775077.8500000006</v>
      </c>
      <c r="L19" s="18"/>
    </row>
    <row r="20" spans="2:12" ht="12.75" customHeight="1" x14ac:dyDescent="0.2">
      <c r="B20" s="19"/>
      <c r="C20" s="14" t="s">
        <v>24</v>
      </c>
      <c r="D20" s="15">
        <v>0</v>
      </c>
      <c r="E20" s="15">
        <v>1654907.07</v>
      </c>
      <c r="F20" s="15">
        <f>D20+E20</f>
        <v>1654907.07</v>
      </c>
      <c r="G20" s="15">
        <v>206032.7</v>
      </c>
      <c r="H20" s="15">
        <v>206032.7</v>
      </c>
      <c r="I20" s="15">
        <f>F20-G20</f>
        <v>1448874.37</v>
      </c>
    </row>
    <row r="21" spans="2:12" x14ac:dyDescent="0.2">
      <c r="B21" s="19"/>
      <c r="C21" s="14" t="s">
        <v>25</v>
      </c>
      <c r="D21" s="15">
        <v>0</v>
      </c>
      <c r="E21" s="15">
        <v>302042.31</v>
      </c>
      <c r="F21" s="15">
        <f t="shared" ref="F21:F28" si="4">D21+E21</f>
        <v>302042.31</v>
      </c>
      <c r="G21" s="15">
        <v>207304.59</v>
      </c>
      <c r="H21" s="15">
        <v>207112.59</v>
      </c>
      <c r="I21" s="15">
        <f>F21-G21</f>
        <v>94737.72</v>
      </c>
    </row>
    <row r="22" spans="2:12" x14ac:dyDescent="0.2">
      <c r="B22" s="19"/>
      <c r="C22" s="14" t="s">
        <v>26</v>
      </c>
      <c r="D22" s="15">
        <v>0</v>
      </c>
      <c r="E22" s="15">
        <v>81750.8</v>
      </c>
      <c r="F22" s="15">
        <f t="shared" si="4"/>
        <v>81750.8</v>
      </c>
      <c r="G22" s="15">
        <v>210</v>
      </c>
      <c r="H22" s="15">
        <v>210</v>
      </c>
      <c r="I22" s="15">
        <f t="shared" ref="I22:I28" si="5">F22-G22</f>
        <v>81540.800000000003</v>
      </c>
    </row>
    <row r="23" spans="2:12" x14ac:dyDescent="0.2">
      <c r="B23" s="19"/>
      <c r="C23" s="14" t="s">
        <v>27</v>
      </c>
      <c r="D23" s="15">
        <v>0</v>
      </c>
      <c r="E23" s="15">
        <v>450276.99</v>
      </c>
      <c r="F23" s="15">
        <f t="shared" si="4"/>
        <v>450276.99</v>
      </c>
      <c r="G23" s="15">
        <v>104835.74</v>
      </c>
      <c r="H23" s="15">
        <v>104835.74</v>
      </c>
      <c r="I23" s="15">
        <f t="shared" si="5"/>
        <v>345441.25</v>
      </c>
    </row>
    <row r="24" spans="2:12" x14ac:dyDescent="0.2">
      <c r="B24" s="13"/>
      <c r="C24" s="14" t="s">
        <v>28</v>
      </c>
      <c r="D24" s="15">
        <v>0</v>
      </c>
      <c r="E24" s="15">
        <v>115903.55</v>
      </c>
      <c r="F24" s="15">
        <f t="shared" si="4"/>
        <v>115903.55</v>
      </c>
      <c r="G24" s="15">
        <v>49376.54</v>
      </c>
      <c r="H24" s="15">
        <v>49376.54</v>
      </c>
      <c r="I24" s="15">
        <f t="shared" si="5"/>
        <v>66527.010000000009</v>
      </c>
    </row>
    <row r="25" spans="2:12" x14ac:dyDescent="0.2">
      <c r="B25" s="13"/>
      <c r="C25" s="14" t="s">
        <v>29</v>
      </c>
      <c r="D25" s="15">
        <v>0</v>
      </c>
      <c r="E25" s="15">
        <v>467069.54</v>
      </c>
      <c r="F25" s="15">
        <f t="shared" si="4"/>
        <v>467069.54</v>
      </c>
      <c r="G25" s="15">
        <v>217312.47</v>
      </c>
      <c r="H25" s="15">
        <v>217312.47</v>
      </c>
      <c r="I25" s="15">
        <f t="shared" si="5"/>
        <v>249757.06999999998</v>
      </c>
    </row>
    <row r="26" spans="2:12" x14ac:dyDescent="0.2">
      <c r="B26" s="13"/>
      <c r="C26" s="14" t="s">
        <v>30</v>
      </c>
      <c r="D26" s="15">
        <v>0</v>
      </c>
      <c r="E26" s="15">
        <v>234849.21</v>
      </c>
      <c r="F26" s="15">
        <f t="shared" si="4"/>
        <v>234849.21</v>
      </c>
      <c r="G26" s="15">
        <v>2381.2800000000002</v>
      </c>
      <c r="H26" s="15">
        <v>2381.2800000000002</v>
      </c>
      <c r="I26" s="15">
        <f t="shared" si="5"/>
        <v>232467.93</v>
      </c>
    </row>
    <row r="27" spans="2:12" x14ac:dyDescent="0.2">
      <c r="B27" s="13"/>
      <c r="C27" s="14" t="s">
        <v>31</v>
      </c>
      <c r="D27" s="15">
        <v>0</v>
      </c>
      <c r="E27" s="15">
        <v>0</v>
      </c>
      <c r="F27" s="15">
        <f t="shared" si="4"/>
        <v>0</v>
      </c>
      <c r="G27" s="15">
        <v>0</v>
      </c>
      <c r="H27" s="15">
        <v>0</v>
      </c>
      <c r="I27" s="15">
        <f t="shared" si="5"/>
        <v>0</v>
      </c>
    </row>
    <row r="28" spans="2:12" x14ac:dyDescent="0.2">
      <c r="B28" s="13"/>
      <c r="C28" s="14" t="s">
        <v>32</v>
      </c>
      <c r="D28" s="15">
        <v>0</v>
      </c>
      <c r="E28" s="15">
        <v>1519039.88</v>
      </c>
      <c r="F28" s="15">
        <f t="shared" si="4"/>
        <v>1519039.88</v>
      </c>
      <c r="G28" s="15">
        <v>263308.18</v>
      </c>
      <c r="H28" s="15">
        <v>263202.18</v>
      </c>
      <c r="I28" s="15">
        <f t="shared" si="5"/>
        <v>1255731.7</v>
      </c>
    </row>
    <row r="29" spans="2:12" x14ac:dyDescent="0.2">
      <c r="B29" s="9" t="s">
        <v>33</v>
      </c>
      <c r="C29" s="10"/>
      <c r="D29" s="11">
        <f t="shared" ref="D29:I29" si="6">SUM(D30:D38)</f>
        <v>1177795.19</v>
      </c>
      <c r="E29" s="11">
        <f t="shared" si="6"/>
        <v>14159066.59</v>
      </c>
      <c r="F29" s="11">
        <f t="shared" si="6"/>
        <v>15336861.779999999</v>
      </c>
      <c r="G29" s="11">
        <f t="shared" si="6"/>
        <v>7685979.71</v>
      </c>
      <c r="H29" s="11">
        <f>SUM(H30:H38)</f>
        <v>7685926.2000000002</v>
      </c>
      <c r="I29" s="11">
        <f t="shared" si="6"/>
        <v>7650882.0700000003</v>
      </c>
      <c r="K29" s="20"/>
      <c r="L29" s="20"/>
    </row>
    <row r="30" spans="2:12" x14ac:dyDescent="0.2">
      <c r="B30" s="13"/>
      <c r="C30" s="14" t="s">
        <v>34</v>
      </c>
      <c r="D30" s="15">
        <v>405746.99</v>
      </c>
      <c r="E30" s="15">
        <v>1074998.99</v>
      </c>
      <c r="F30" s="15">
        <f>D30+E30</f>
        <v>1480745.98</v>
      </c>
      <c r="G30" s="15">
        <v>1031596.64</v>
      </c>
      <c r="H30" s="15">
        <v>1031596.64</v>
      </c>
      <c r="I30" s="15">
        <f>F30-G30</f>
        <v>449149.33999999997</v>
      </c>
      <c r="K30" s="20"/>
      <c r="L30" s="20"/>
    </row>
    <row r="31" spans="2:12" x14ac:dyDescent="0.2">
      <c r="B31" s="13"/>
      <c r="C31" s="14" t="s">
        <v>35</v>
      </c>
      <c r="D31" s="15">
        <v>0</v>
      </c>
      <c r="E31" s="15">
        <v>1369043.78</v>
      </c>
      <c r="F31" s="15">
        <f t="shared" ref="F31:F48" si="7">D31+E31</f>
        <v>1369043.78</v>
      </c>
      <c r="G31" s="15">
        <v>222311.22</v>
      </c>
      <c r="H31" s="15">
        <v>222311.22</v>
      </c>
      <c r="I31" s="15">
        <f t="shared" ref="I31:I38" si="8">F31-G31</f>
        <v>1146732.56</v>
      </c>
    </row>
    <row r="32" spans="2:12" x14ac:dyDescent="0.2">
      <c r="B32" s="13"/>
      <c r="C32" s="14" t="s">
        <v>36</v>
      </c>
      <c r="D32" s="15">
        <v>0</v>
      </c>
      <c r="E32" s="15">
        <v>2482907.91</v>
      </c>
      <c r="F32" s="15">
        <f t="shared" si="7"/>
        <v>2482907.91</v>
      </c>
      <c r="G32" s="15">
        <v>1150237.79</v>
      </c>
      <c r="H32" s="15">
        <v>1150237.79</v>
      </c>
      <c r="I32" s="15">
        <f t="shared" si="8"/>
        <v>1332670.1200000001</v>
      </c>
    </row>
    <row r="33" spans="2:11" x14ac:dyDescent="0.2">
      <c r="B33" s="13"/>
      <c r="C33" s="14" t="s">
        <v>37</v>
      </c>
      <c r="D33" s="15">
        <v>0</v>
      </c>
      <c r="E33" s="15">
        <v>809819.96</v>
      </c>
      <c r="F33" s="15">
        <f t="shared" si="7"/>
        <v>809819.96</v>
      </c>
      <c r="G33" s="15">
        <v>25683.95</v>
      </c>
      <c r="H33" s="15">
        <v>25683.95</v>
      </c>
      <c r="I33" s="15">
        <f t="shared" si="8"/>
        <v>784136.01</v>
      </c>
    </row>
    <row r="34" spans="2:11" x14ac:dyDescent="0.2">
      <c r="B34" s="13"/>
      <c r="C34" s="14" t="s">
        <v>38</v>
      </c>
      <c r="D34" s="15">
        <v>0</v>
      </c>
      <c r="E34" s="15">
        <v>6171521.4100000001</v>
      </c>
      <c r="F34" s="15">
        <f t="shared" si="7"/>
        <v>6171521.4100000001</v>
      </c>
      <c r="G34" s="15">
        <v>3559688.57</v>
      </c>
      <c r="H34" s="15">
        <v>3559688.57</v>
      </c>
      <c r="I34" s="15">
        <f t="shared" si="8"/>
        <v>2611832.8400000003</v>
      </c>
    </row>
    <row r="35" spans="2:11" x14ac:dyDescent="0.2">
      <c r="B35" s="13"/>
      <c r="C35" s="14" t="s">
        <v>39</v>
      </c>
      <c r="D35" s="15">
        <v>0</v>
      </c>
      <c r="E35" s="15">
        <v>268400</v>
      </c>
      <c r="F35" s="15">
        <f t="shared" si="7"/>
        <v>268400</v>
      </c>
      <c r="G35" s="15">
        <v>118301.08</v>
      </c>
      <c r="H35" s="15">
        <v>118301.08</v>
      </c>
      <c r="I35" s="15">
        <f t="shared" si="8"/>
        <v>150098.91999999998</v>
      </c>
      <c r="K35" s="18"/>
    </row>
    <row r="36" spans="2:11" x14ac:dyDescent="0.2">
      <c r="B36" s="13"/>
      <c r="C36" s="14" t="s">
        <v>40</v>
      </c>
      <c r="D36" s="15">
        <v>0</v>
      </c>
      <c r="E36" s="15">
        <v>619592.84</v>
      </c>
      <c r="F36" s="15">
        <f t="shared" si="7"/>
        <v>619592.84</v>
      </c>
      <c r="G36" s="15">
        <v>324078.78999999998</v>
      </c>
      <c r="H36" s="15">
        <v>324025.28000000003</v>
      </c>
      <c r="I36" s="15">
        <f t="shared" si="8"/>
        <v>295514.05</v>
      </c>
    </row>
    <row r="37" spans="2:11" x14ac:dyDescent="0.2">
      <c r="B37" s="13"/>
      <c r="C37" s="14" t="s">
        <v>41</v>
      </c>
      <c r="D37" s="15">
        <v>0</v>
      </c>
      <c r="E37" s="15">
        <v>576520.01</v>
      </c>
      <c r="F37" s="15">
        <f t="shared" si="7"/>
        <v>576520.01</v>
      </c>
      <c r="G37" s="15">
        <v>319560.05</v>
      </c>
      <c r="H37" s="15">
        <v>319560.05</v>
      </c>
      <c r="I37" s="15">
        <f t="shared" si="8"/>
        <v>256959.96000000002</v>
      </c>
    </row>
    <row r="38" spans="2:11" x14ac:dyDescent="0.2">
      <c r="B38" s="13"/>
      <c r="C38" s="14" t="s">
        <v>42</v>
      </c>
      <c r="D38" s="15">
        <v>772048.2</v>
      </c>
      <c r="E38" s="15">
        <v>786261.69</v>
      </c>
      <c r="F38" s="15">
        <f t="shared" si="7"/>
        <v>1558309.89</v>
      </c>
      <c r="G38" s="15">
        <v>934521.62</v>
      </c>
      <c r="H38" s="15">
        <v>934521.62</v>
      </c>
      <c r="I38" s="15">
        <f t="shared" si="8"/>
        <v>623788.2699999999</v>
      </c>
    </row>
    <row r="39" spans="2:11" ht="12.75" customHeight="1" x14ac:dyDescent="0.2">
      <c r="B39" s="9" t="s">
        <v>43</v>
      </c>
      <c r="C39" s="10"/>
      <c r="D39" s="11">
        <f>SUM(D40:D48)</f>
        <v>0</v>
      </c>
      <c r="E39" s="11">
        <f>SUM(E40:E48)</f>
        <v>2599138.4</v>
      </c>
      <c r="F39" s="11">
        <f>+D39+E39</f>
        <v>2599138.4</v>
      </c>
      <c r="G39" s="11">
        <f>SUM(G40:G48)</f>
        <v>1011771.61</v>
      </c>
      <c r="H39" s="11">
        <f>SUM(H40:H48)</f>
        <v>1011771.61</v>
      </c>
      <c r="I39" s="11">
        <f>SUM(I40:I48)</f>
        <v>1587366.79</v>
      </c>
    </row>
    <row r="40" spans="2:11" x14ac:dyDescent="0.2">
      <c r="B40" s="13"/>
      <c r="C40" s="14" t="s">
        <v>44</v>
      </c>
      <c r="D40" s="15">
        <v>0</v>
      </c>
      <c r="E40" s="15">
        <v>0</v>
      </c>
      <c r="F40" s="15">
        <f t="shared" si="7"/>
        <v>0</v>
      </c>
      <c r="G40" s="15">
        <v>0</v>
      </c>
      <c r="H40" s="15">
        <v>0</v>
      </c>
      <c r="I40" s="15">
        <f>F40-G40</f>
        <v>0</v>
      </c>
    </row>
    <row r="41" spans="2:11" x14ac:dyDescent="0.2">
      <c r="B41" s="13"/>
      <c r="C41" s="14" t="s">
        <v>45</v>
      </c>
      <c r="D41" s="15">
        <v>0</v>
      </c>
      <c r="E41" s="15">
        <v>0</v>
      </c>
      <c r="F41" s="15">
        <f t="shared" si="7"/>
        <v>0</v>
      </c>
      <c r="G41" s="15">
        <v>0</v>
      </c>
      <c r="H41" s="15">
        <v>0</v>
      </c>
      <c r="I41" s="15">
        <f t="shared" ref="I41:I48" si="9">F41-G41</f>
        <v>0</v>
      </c>
    </row>
    <row r="42" spans="2:11" x14ac:dyDescent="0.2">
      <c r="B42" s="13"/>
      <c r="C42" s="14" t="s">
        <v>46</v>
      </c>
      <c r="D42" s="15">
        <v>0</v>
      </c>
      <c r="E42" s="15">
        <v>0</v>
      </c>
      <c r="F42" s="15">
        <f t="shared" si="7"/>
        <v>0</v>
      </c>
      <c r="G42" s="15">
        <v>0</v>
      </c>
      <c r="H42" s="15">
        <v>0</v>
      </c>
      <c r="I42" s="15">
        <f t="shared" si="9"/>
        <v>0</v>
      </c>
    </row>
    <row r="43" spans="2:11" x14ac:dyDescent="0.2">
      <c r="B43" s="13"/>
      <c r="C43" s="14" t="s">
        <v>47</v>
      </c>
      <c r="D43" s="15">
        <v>0</v>
      </c>
      <c r="E43" s="15">
        <v>2599138.4</v>
      </c>
      <c r="F43" s="15">
        <f t="shared" si="7"/>
        <v>2599138.4</v>
      </c>
      <c r="G43" s="15">
        <v>1011771.61</v>
      </c>
      <c r="H43" s="15">
        <v>1011771.61</v>
      </c>
      <c r="I43" s="15">
        <f t="shared" si="9"/>
        <v>1587366.79</v>
      </c>
    </row>
    <row r="44" spans="2:11" x14ac:dyDescent="0.2">
      <c r="B44" s="13"/>
      <c r="C44" s="14" t="s">
        <v>48</v>
      </c>
      <c r="D44" s="15">
        <v>0</v>
      </c>
      <c r="E44" s="15">
        <v>0</v>
      </c>
      <c r="F44" s="15">
        <f t="shared" si="7"/>
        <v>0</v>
      </c>
      <c r="G44" s="15">
        <v>0</v>
      </c>
      <c r="H44" s="15">
        <v>0</v>
      </c>
      <c r="I44" s="15">
        <f t="shared" si="9"/>
        <v>0</v>
      </c>
    </row>
    <row r="45" spans="2:11" x14ac:dyDescent="0.2">
      <c r="B45" s="13"/>
      <c r="C45" s="14" t="s">
        <v>49</v>
      </c>
      <c r="D45" s="15">
        <v>0</v>
      </c>
      <c r="E45" s="15">
        <v>0</v>
      </c>
      <c r="F45" s="15">
        <f t="shared" si="7"/>
        <v>0</v>
      </c>
      <c r="G45" s="15">
        <v>0</v>
      </c>
      <c r="H45" s="15">
        <v>0</v>
      </c>
      <c r="I45" s="15">
        <f t="shared" si="9"/>
        <v>0</v>
      </c>
    </row>
    <row r="46" spans="2:11" x14ac:dyDescent="0.2">
      <c r="B46" s="13"/>
      <c r="C46" s="14" t="s">
        <v>50</v>
      </c>
      <c r="D46" s="15">
        <v>0</v>
      </c>
      <c r="E46" s="15">
        <v>0</v>
      </c>
      <c r="F46" s="15">
        <f t="shared" si="7"/>
        <v>0</v>
      </c>
      <c r="G46" s="15">
        <v>0</v>
      </c>
      <c r="H46" s="15">
        <v>0</v>
      </c>
      <c r="I46" s="15">
        <f t="shared" si="9"/>
        <v>0</v>
      </c>
    </row>
    <row r="47" spans="2:11" x14ac:dyDescent="0.2">
      <c r="B47" s="13"/>
      <c r="C47" s="14" t="s">
        <v>51</v>
      </c>
      <c r="D47" s="15">
        <v>0</v>
      </c>
      <c r="E47" s="15">
        <v>0</v>
      </c>
      <c r="F47" s="15">
        <f t="shared" si="7"/>
        <v>0</v>
      </c>
      <c r="G47" s="15">
        <v>0</v>
      </c>
      <c r="H47" s="15">
        <v>0</v>
      </c>
      <c r="I47" s="15">
        <f t="shared" si="9"/>
        <v>0</v>
      </c>
    </row>
    <row r="48" spans="2:11" x14ac:dyDescent="0.2">
      <c r="B48" s="13"/>
      <c r="C48" s="14" t="s">
        <v>52</v>
      </c>
      <c r="D48" s="15">
        <v>0</v>
      </c>
      <c r="E48" s="15">
        <v>0</v>
      </c>
      <c r="F48" s="15">
        <f t="shared" si="7"/>
        <v>0</v>
      </c>
      <c r="G48" s="15">
        <v>0</v>
      </c>
      <c r="H48" s="15">
        <v>0</v>
      </c>
      <c r="I48" s="15">
        <f t="shared" si="9"/>
        <v>0</v>
      </c>
    </row>
    <row r="49" spans="2:9" ht="12.75" customHeight="1" x14ac:dyDescent="0.2">
      <c r="B49" s="9" t="s">
        <v>53</v>
      </c>
      <c r="C49" s="10"/>
      <c r="D49" s="11">
        <f t="shared" ref="D49:I49" si="10">SUM(D50:D58)</f>
        <v>96950</v>
      </c>
      <c r="E49" s="11">
        <f t="shared" si="10"/>
        <v>6352450.629999999</v>
      </c>
      <c r="F49" s="11">
        <f t="shared" si="10"/>
        <v>6449400.629999999</v>
      </c>
      <c r="G49" s="11">
        <f t="shared" si="10"/>
        <v>537955</v>
      </c>
      <c r="H49" s="11">
        <f t="shared" si="10"/>
        <v>537955</v>
      </c>
      <c r="I49" s="11">
        <f t="shared" si="10"/>
        <v>5911445.629999999</v>
      </c>
    </row>
    <row r="50" spans="2:9" x14ac:dyDescent="0.2">
      <c r="B50" s="13"/>
      <c r="C50" s="14" t="s">
        <v>54</v>
      </c>
      <c r="D50" s="15">
        <v>96950</v>
      </c>
      <c r="E50" s="15">
        <v>3660077.98</v>
      </c>
      <c r="F50" s="15">
        <f>D50+E50</f>
        <v>3757027.98</v>
      </c>
      <c r="G50" s="15">
        <v>21896</v>
      </c>
      <c r="H50" s="15">
        <v>21896</v>
      </c>
      <c r="I50" s="15">
        <f>F50-G50</f>
        <v>3735131.98</v>
      </c>
    </row>
    <row r="51" spans="2:9" x14ac:dyDescent="0.2">
      <c r="B51" s="13"/>
      <c r="C51" s="14" t="s">
        <v>55</v>
      </c>
      <c r="D51" s="15">
        <v>0</v>
      </c>
      <c r="E51" s="15">
        <v>957292.54</v>
      </c>
      <c r="F51" s="15">
        <f t="shared" ref="F51:F58" si="11">D51+E51</f>
        <v>957292.54</v>
      </c>
      <c r="G51" s="15">
        <v>0</v>
      </c>
      <c r="H51" s="15">
        <v>0</v>
      </c>
      <c r="I51" s="15">
        <f t="shared" ref="I51:I58" si="12">F51-G51</f>
        <v>957292.54</v>
      </c>
    </row>
    <row r="52" spans="2:9" x14ac:dyDescent="0.2">
      <c r="B52" s="13"/>
      <c r="C52" s="14" t="s">
        <v>56</v>
      </c>
      <c r="D52" s="15">
        <v>0</v>
      </c>
      <c r="E52" s="15">
        <v>579681.89</v>
      </c>
      <c r="F52" s="15">
        <f t="shared" si="11"/>
        <v>579681.89</v>
      </c>
      <c r="G52" s="15">
        <v>0</v>
      </c>
      <c r="H52" s="15">
        <v>0</v>
      </c>
      <c r="I52" s="15">
        <f t="shared" si="12"/>
        <v>579681.89</v>
      </c>
    </row>
    <row r="53" spans="2:9" x14ac:dyDescent="0.2">
      <c r="B53" s="13"/>
      <c r="C53" s="14" t="s">
        <v>57</v>
      </c>
      <c r="D53" s="15">
        <v>0</v>
      </c>
      <c r="E53" s="15">
        <v>529300</v>
      </c>
      <c r="F53" s="15">
        <f t="shared" si="11"/>
        <v>529300</v>
      </c>
      <c r="G53" s="15">
        <v>516059</v>
      </c>
      <c r="H53" s="15">
        <v>516059</v>
      </c>
      <c r="I53" s="15">
        <f t="shared" si="12"/>
        <v>13241</v>
      </c>
    </row>
    <row r="54" spans="2:9" x14ac:dyDescent="0.2">
      <c r="B54" s="13"/>
      <c r="C54" s="14" t="s">
        <v>58</v>
      </c>
      <c r="D54" s="15">
        <v>0</v>
      </c>
      <c r="E54" s="15">
        <v>0</v>
      </c>
      <c r="F54" s="15">
        <f t="shared" si="11"/>
        <v>0</v>
      </c>
      <c r="G54" s="15">
        <v>0</v>
      </c>
      <c r="H54" s="15">
        <v>0</v>
      </c>
      <c r="I54" s="15">
        <f t="shared" si="12"/>
        <v>0</v>
      </c>
    </row>
    <row r="55" spans="2:9" x14ac:dyDescent="0.2">
      <c r="B55" s="13"/>
      <c r="C55" s="14" t="s">
        <v>59</v>
      </c>
      <c r="D55" s="15">
        <v>0</v>
      </c>
      <c r="E55" s="15">
        <v>626098.22</v>
      </c>
      <c r="F55" s="15">
        <f t="shared" si="11"/>
        <v>626098.22</v>
      </c>
      <c r="G55" s="15">
        <v>0</v>
      </c>
      <c r="H55" s="15">
        <v>0</v>
      </c>
      <c r="I55" s="15">
        <f t="shared" si="12"/>
        <v>626098.22</v>
      </c>
    </row>
    <row r="56" spans="2:9" x14ac:dyDescent="0.2">
      <c r="B56" s="13"/>
      <c r="C56" s="14" t="s">
        <v>60</v>
      </c>
      <c r="D56" s="15">
        <v>0</v>
      </c>
      <c r="E56" s="15">
        <v>0</v>
      </c>
      <c r="F56" s="15">
        <f t="shared" si="11"/>
        <v>0</v>
      </c>
      <c r="G56" s="15">
        <v>0</v>
      </c>
      <c r="H56" s="15">
        <v>0</v>
      </c>
      <c r="I56" s="15">
        <f t="shared" si="12"/>
        <v>0</v>
      </c>
    </row>
    <row r="57" spans="2:9" x14ac:dyDescent="0.2">
      <c r="B57" s="13"/>
      <c r="C57" s="14" t="s">
        <v>61</v>
      </c>
      <c r="D57" s="15">
        <v>0</v>
      </c>
      <c r="E57" s="15">
        <v>0</v>
      </c>
      <c r="F57" s="15">
        <f t="shared" si="11"/>
        <v>0</v>
      </c>
      <c r="G57" s="15">
        <v>0</v>
      </c>
      <c r="H57" s="15">
        <v>0</v>
      </c>
      <c r="I57" s="15">
        <f t="shared" si="12"/>
        <v>0</v>
      </c>
    </row>
    <row r="58" spans="2:9" x14ac:dyDescent="0.2">
      <c r="B58" s="13"/>
      <c r="C58" s="14" t="s">
        <v>62</v>
      </c>
      <c r="D58" s="15">
        <v>0</v>
      </c>
      <c r="E58" s="15">
        <v>0</v>
      </c>
      <c r="F58" s="15">
        <f t="shared" si="11"/>
        <v>0</v>
      </c>
      <c r="G58" s="15">
        <v>0</v>
      </c>
      <c r="H58" s="15">
        <v>0</v>
      </c>
      <c r="I58" s="15">
        <f t="shared" si="12"/>
        <v>0</v>
      </c>
    </row>
    <row r="59" spans="2:9" ht="12.75" customHeight="1" x14ac:dyDescent="0.2">
      <c r="B59" s="9" t="s">
        <v>63</v>
      </c>
      <c r="C59" s="10"/>
      <c r="D59" s="11">
        <v>0</v>
      </c>
      <c r="E59" s="11">
        <f>SUM(E61)</f>
        <v>1107949.1499999999</v>
      </c>
      <c r="F59" s="11">
        <f>+D59+E59</f>
        <v>1107949.1499999999</v>
      </c>
      <c r="G59" s="11">
        <f>SUM(G61:G61)</f>
        <v>908712.93</v>
      </c>
      <c r="H59" s="11">
        <f>SUM(H61:H61)</f>
        <v>908712.93</v>
      </c>
      <c r="I59" s="11">
        <f>I61</f>
        <v>199236.21999999986</v>
      </c>
    </row>
    <row r="60" spans="2:9" x14ac:dyDescent="0.2">
      <c r="B60" s="13"/>
      <c r="C60" s="14" t="s">
        <v>64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f>F60-G60</f>
        <v>0</v>
      </c>
    </row>
    <row r="61" spans="2:9" x14ac:dyDescent="0.2">
      <c r="B61" s="13"/>
      <c r="C61" s="14" t="s">
        <v>65</v>
      </c>
      <c r="D61" s="15">
        <v>0</v>
      </c>
      <c r="E61" s="15">
        <v>1107949.1499999999</v>
      </c>
      <c r="F61" s="15">
        <f>D61+E61</f>
        <v>1107949.1499999999</v>
      </c>
      <c r="G61" s="15">
        <v>908712.93</v>
      </c>
      <c r="H61" s="15">
        <v>908712.93</v>
      </c>
      <c r="I61" s="15">
        <f>F61-G61</f>
        <v>199236.21999999986</v>
      </c>
    </row>
    <row r="62" spans="2:9" x14ac:dyDescent="0.2">
      <c r="B62" s="13"/>
      <c r="C62" s="14" t="s">
        <v>66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f>F62-G62</f>
        <v>0</v>
      </c>
    </row>
    <row r="63" spans="2:9" ht="12.75" customHeight="1" x14ac:dyDescent="0.2">
      <c r="B63" s="9" t="s">
        <v>67</v>
      </c>
      <c r="C63" s="10"/>
      <c r="D63" s="11">
        <f>SUM(D64:D70)</f>
        <v>732561.05</v>
      </c>
      <c r="E63" s="11">
        <f>SUM(E64:E70)</f>
        <v>0</v>
      </c>
      <c r="F63" s="11">
        <f>SUM(F64:F70)</f>
        <v>732561.05</v>
      </c>
      <c r="G63" s="11">
        <v>0</v>
      </c>
      <c r="H63" s="11">
        <v>0</v>
      </c>
      <c r="I63" s="11">
        <f>SUM(I64:I70)</f>
        <v>732561.05</v>
      </c>
    </row>
    <row r="64" spans="2:9" x14ac:dyDescent="0.2">
      <c r="B64" s="13"/>
      <c r="C64" s="14" t="s">
        <v>68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f t="shared" ref="I64:I70" si="13">F64-G64</f>
        <v>0</v>
      </c>
    </row>
    <row r="65" spans="2:9" x14ac:dyDescent="0.2">
      <c r="B65" s="13"/>
      <c r="C65" s="14" t="s">
        <v>69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f t="shared" si="13"/>
        <v>0</v>
      </c>
    </row>
    <row r="66" spans="2:9" x14ac:dyDescent="0.2">
      <c r="B66" s="13"/>
      <c r="C66" s="14" t="s">
        <v>70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f t="shared" si="13"/>
        <v>0</v>
      </c>
    </row>
    <row r="67" spans="2:9" x14ac:dyDescent="0.2">
      <c r="B67" s="13"/>
      <c r="C67" s="14" t="s">
        <v>71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f t="shared" si="13"/>
        <v>0</v>
      </c>
    </row>
    <row r="68" spans="2:9" x14ac:dyDescent="0.2">
      <c r="B68" s="13"/>
      <c r="C68" s="14" t="s">
        <v>72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f t="shared" si="13"/>
        <v>0</v>
      </c>
    </row>
    <row r="69" spans="2:9" x14ac:dyDescent="0.2">
      <c r="B69" s="13"/>
      <c r="C69" s="14" t="s">
        <v>73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f t="shared" si="13"/>
        <v>0</v>
      </c>
    </row>
    <row r="70" spans="2:9" x14ac:dyDescent="0.2">
      <c r="B70" s="13"/>
      <c r="C70" s="14" t="s">
        <v>74</v>
      </c>
      <c r="D70" s="15">
        <v>732561.05</v>
      </c>
      <c r="E70" s="15">
        <v>0</v>
      </c>
      <c r="F70" s="15">
        <f>+D70+E70</f>
        <v>732561.05</v>
      </c>
      <c r="G70" s="15">
        <v>0</v>
      </c>
      <c r="H70" s="15">
        <v>0</v>
      </c>
      <c r="I70" s="15">
        <f t="shared" si="13"/>
        <v>732561.05</v>
      </c>
    </row>
    <row r="71" spans="2:9" ht="12.75" customHeight="1" x14ac:dyDescent="0.2">
      <c r="B71" s="9" t="s">
        <v>75</v>
      </c>
      <c r="C71" s="21"/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5">
        <f>SUM(I72:I74)</f>
        <v>0</v>
      </c>
    </row>
    <row r="72" spans="2:9" ht="12.75" customHeight="1" x14ac:dyDescent="0.2">
      <c r="B72" s="19"/>
      <c r="C72" s="22" t="s">
        <v>76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5">
        <v>0</v>
      </c>
    </row>
    <row r="73" spans="2:9" ht="12.75" customHeight="1" x14ac:dyDescent="0.2">
      <c r="B73" s="19"/>
      <c r="C73" s="22" t="s">
        <v>77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5">
        <v>0</v>
      </c>
    </row>
    <row r="74" spans="2:9" ht="12.75" customHeight="1" x14ac:dyDescent="0.2">
      <c r="B74" s="19"/>
      <c r="C74" s="22" t="s">
        <v>78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5">
        <v>0</v>
      </c>
    </row>
    <row r="75" spans="2:9" ht="12.75" customHeight="1" x14ac:dyDescent="0.2">
      <c r="B75" s="23" t="s">
        <v>79</v>
      </c>
      <c r="C75" s="24"/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5">
        <f>SUM(I76:I82)</f>
        <v>0</v>
      </c>
    </row>
    <row r="76" spans="2:9" x14ac:dyDescent="0.2">
      <c r="B76" s="13"/>
      <c r="C76" s="14" t="s">
        <v>80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</row>
    <row r="77" spans="2:9" x14ac:dyDescent="0.2">
      <c r="B77" s="13"/>
      <c r="C77" s="14" t="s">
        <v>81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</row>
    <row r="78" spans="2:9" x14ac:dyDescent="0.2">
      <c r="B78" s="13"/>
      <c r="C78" s="14" t="s">
        <v>82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</row>
    <row r="79" spans="2:9" x14ac:dyDescent="0.2">
      <c r="B79" s="13"/>
      <c r="C79" s="14" t="s">
        <v>83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</row>
    <row r="80" spans="2:9" x14ac:dyDescent="0.2">
      <c r="B80" s="13"/>
      <c r="C80" s="14" t="s">
        <v>84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</row>
    <row r="81" spans="1:11" x14ac:dyDescent="0.2">
      <c r="B81" s="13"/>
      <c r="C81" s="14" t="s">
        <v>85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</row>
    <row r="82" spans="1:11" x14ac:dyDescent="0.2">
      <c r="B82" s="13"/>
      <c r="C82" s="14" t="s">
        <v>86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</row>
    <row r="83" spans="1:11" s="29" customFormat="1" x14ac:dyDescent="0.2">
      <c r="A83" s="25"/>
      <c r="B83" s="26"/>
      <c r="C83" s="27" t="s">
        <v>87</v>
      </c>
      <c r="D83" s="28">
        <f t="shared" ref="D83:I83" si="14">+D11+D19+D29+D39+D49+D59+D63</f>
        <v>45739821.519999988</v>
      </c>
      <c r="E83" s="28">
        <f t="shared" si="14"/>
        <v>29445748.729999997</v>
      </c>
      <c r="F83" s="28">
        <f t="shared" si="14"/>
        <v>75185570.25</v>
      </c>
      <c r="G83" s="28">
        <f t="shared" si="14"/>
        <v>43715296.780000001</v>
      </c>
      <c r="H83" s="28">
        <f t="shared" si="14"/>
        <v>43714945.270000003</v>
      </c>
      <c r="I83" s="28">
        <f t="shared" si="14"/>
        <v>31470273.469999999</v>
      </c>
      <c r="J83" s="25"/>
      <c r="K83" s="17"/>
    </row>
    <row r="84" spans="1:11" x14ac:dyDescent="0.2">
      <c r="B84" s="2" t="s">
        <v>88</v>
      </c>
      <c r="F84" s="30"/>
      <c r="G84" s="30"/>
      <c r="H84" s="31"/>
      <c r="I84" s="30"/>
    </row>
    <row r="85" spans="1:11" x14ac:dyDescent="0.2">
      <c r="D85" s="31"/>
      <c r="E85" s="31"/>
      <c r="F85" s="31"/>
      <c r="G85" s="31"/>
      <c r="H85" s="31"/>
      <c r="I85" s="31"/>
    </row>
    <row r="86" spans="1:11" x14ac:dyDescent="0.2">
      <c r="D86" s="31"/>
      <c r="E86" s="31"/>
      <c r="F86" s="31"/>
      <c r="G86" s="31"/>
      <c r="H86" s="31"/>
      <c r="I86" s="31"/>
    </row>
    <row r="87" spans="1:11" x14ac:dyDescent="0.2">
      <c r="D87" s="31"/>
      <c r="E87" s="31"/>
      <c r="F87" s="31"/>
      <c r="G87" s="31"/>
      <c r="H87" s="31"/>
      <c r="I87" s="31"/>
    </row>
    <row r="88" spans="1:11" x14ac:dyDescent="0.2">
      <c r="C88" s="32"/>
      <c r="D88" s="18"/>
      <c r="E88" s="18"/>
      <c r="F88" s="33"/>
      <c r="G88" s="33"/>
      <c r="H88" s="33"/>
      <c r="I88" s="33"/>
    </row>
    <row r="89" spans="1:11" x14ac:dyDescent="0.2">
      <c r="C89" s="34" t="s">
        <v>89</v>
      </c>
      <c r="F89" s="35" t="s">
        <v>90</v>
      </c>
      <c r="G89" s="35"/>
      <c r="H89" s="35"/>
      <c r="I89" s="35"/>
    </row>
    <row r="90" spans="1:11" x14ac:dyDescent="0.2">
      <c r="C90" s="34" t="s">
        <v>91</v>
      </c>
      <c r="F90" s="36" t="s">
        <v>92</v>
      </c>
      <c r="G90" s="36"/>
      <c r="H90" s="36"/>
      <c r="I90" s="36"/>
    </row>
    <row r="91" spans="1:11" x14ac:dyDescent="0.2">
      <c r="D91" s="18"/>
      <c r="E91" s="18"/>
      <c r="F91" s="18"/>
      <c r="G91" s="18"/>
      <c r="H91" s="18"/>
      <c r="I91" s="18"/>
    </row>
    <row r="92" spans="1:11" x14ac:dyDescent="0.2">
      <c r="D92" s="12"/>
      <c r="E92" s="12"/>
      <c r="F92" s="12"/>
      <c r="G92" s="12"/>
      <c r="H92" s="12"/>
      <c r="I92" s="12"/>
    </row>
    <row r="93" spans="1:11" x14ac:dyDescent="0.2">
      <c r="D93" s="18"/>
      <c r="E93" s="18"/>
      <c r="F93" s="18"/>
      <c r="G93" s="18"/>
      <c r="H93" s="18"/>
      <c r="I93" s="18"/>
    </row>
    <row r="94" spans="1:11" x14ac:dyDescent="0.2">
      <c r="D94" s="18"/>
      <c r="E94" s="18"/>
      <c r="F94" s="18"/>
      <c r="G94" s="18"/>
      <c r="H94" s="18"/>
      <c r="I94" s="18"/>
    </row>
  </sheetData>
  <mergeCells count="19">
    <mergeCell ref="B63:C63"/>
    <mergeCell ref="B71:C71"/>
    <mergeCell ref="B75:C75"/>
    <mergeCell ref="F89:I89"/>
    <mergeCell ref="F90:I90"/>
    <mergeCell ref="B11:C11"/>
    <mergeCell ref="B19:C19"/>
    <mergeCell ref="B29:C29"/>
    <mergeCell ref="B39:C39"/>
    <mergeCell ref="B49:C49"/>
    <mergeCell ref="B59:C59"/>
    <mergeCell ref="B1:I1"/>
    <mergeCell ref="B2:I2"/>
    <mergeCell ref="B3:I3"/>
    <mergeCell ref="B4:I4"/>
    <mergeCell ref="D6:H6"/>
    <mergeCell ref="B8:C10"/>
    <mergeCell ref="D8:H8"/>
    <mergeCell ref="I8:I9"/>
  </mergeCells>
  <printOptions horizontalCentered="1"/>
  <pageMargins left="0.25" right="0.25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cp:lastPrinted>2019-10-29T16:20:31Z</cp:lastPrinted>
  <dcterms:created xsi:type="dcterms:W3CDTF">2019-10-29T15:55:25Z</dcterms:created>
  <dcterms:modified xsi:type="dcterms:W3CDTF">2019-10-29T16:20:53Z</dcterms:modified>
</cp:coreProperties>
</file>