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1 INFORMACIÓN CONTABLE\"/>
    </mc:Choice>
  </mc:AlternateContent>
  <bookViews>
    <workbookView xWindow="0" yWindow="0" windowWidth="20490" windowHeight="7650"/>
  </bookViews>
  <sheets>
    <sheet name="NOTAS F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1" i="1" l="1"/>
  <c r="C445" i="1"/>
  <c r="C443" i="1"/>
  <c r="D442" i="1"/>
  <c r="D440" i="1"/>
  <c r="D428" i="1"/>
  <c r="D421" i="1"/>
  <c r="D419" i="1"/>
  <c r="D434" i="1" s="1"/>
  <c r="B407" i="1"/>
  <c r="B406" i="1"/>
  <c r="B403" i="1"/>
  <c r="D398" i="1"/>
  <c r="C398" i="1"/>
  <c r="B398" i="1"/>
  <c r="D375" i="1"/>
  <c r="D374" i="1"/>
  <c r="D376" i="1" s="1"/>
  <c r="C374" i="1"/>
  <c r="C376" i="1" s="1"/>
  <c r="B374" i="1"/>
  <c r="B376" i="1" s="1"/>
  <c r="D346" i="1"/>
  <c r="C346" i="1"/>
  <c r="B346" i="1"/>
  <c r="C324" i="1"/>
  <c r="B324" i="1"/>
  <c r="B278" i="1"/>
  <c r="E233" i="1"/>
  <c r="B226" i="1"/>
  <c r="E216" i="1"/>
  <c r="E211" i="1"/>
  <c r="D201" i="1"/>
  <c r="B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E167" i="1"/>
  <c r="D167" i="1"/>
  <c r="C167" i="1"/>
  <c r="B167" i="1"/>
  <c r="E160" i="1"/>
  <c r="E201" i="1" s="1"/>
  <c r="D160" i="1"/>
  <c r="C160" i="1"/>
  <c r="B160" i="1"/>
  <c r="B101" i="1"/>
  <c r="E82" i="1"/>
  <c r="E77" i="1"/>
  <c r="E71" i="1"/>
  <c r="E66" i="1"/>
  <c r="E55" i="1"/>
  <c r="E49" i="1"/>
  <c r="D49" i="1"/>
  <c r="B49" i="1"/>
  <c r="C47" i="1"/>
  <c r="C46" i="1"/>
  <c r="C44" i="1"/>
  <c r="E39" i="1"/>
  <c r="B34" i="1"/>
  <c r="B24" i="1"/>
  <c r="C49" i="1" l="1"/>
  <c r="C201" i="1"/>
  <c r="D470" i="1"/>
</calcChain>
</file>

<file path=xl/comments1.xml><?xml version="1.0" encoding="utf-8"?>
<comments xmlns="http://schemas.openxmlformats.org/spreadsheetml/2006/main">
  <authors>
    <author>Admin</author>
    <author>Autor</author>
  </authors>
  <commentList>
    <comment ref="A45" authorId="0" shapeId="0">
      <text>
        <r>
          <rPr>
            <b/>
            <sz val="9"/>
            <color indexed="81"/>
            <rFont val="Tahoma"/>
            <charset val="1"/>
          </rPr>
          <t>SE SACA DE LA BALANZA ZP-003</t>
        </r>
      </text>
    </comment>
    <comment ref="C208" authorId="1" shapeId="0">
      <text>
        <r>
          <rPr>
            <b/>
            <sz val="9"/>
            <color indexed="81"/>
            <rFont val="Tahoma"/>
            <family val="2"/>
          </rPr>
          <t>ZP-007</t>
        </r>
      </text>
    </comment>
    <comment ref="B324" authorId="0" shape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SE CHECA CON EL EA</t>
        </r>
      </text>
    </comment>
    <comment ref="C346" authorId="0" shapeId="0">
      <text>
        <r>
          <rPr>
            <b/>
            <sz val="9"/>
            <color indexed="81"/>
            <rFont val="Tahoma"/>
            <charset val="1"/>
          </rPr>
          <t>CAMBIAR DE SIGNO NEGATIVO A POSITIVO</t>
        </r>
      </text>
    </comment>
    <comment ref="D419" authorId="1" shapeId="0">
      <text>
        <r>
          <rPr>
            <b/>
            <sz val="8"/>
            <color indexed="81"/>
            <rFont val="Tahoma"/>
            <family val="2"/>
          </rPr>
          <t>Corresponden al Devengado en los Ingresos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C432" authorId="1" shapeId="0">
      <text>
        <r>
          <rPr>
            <b/>
            <sz val="9"/>
            <color indexed="81"/>
            <rFont val="Tahoma"/>
            <family val="2"/>
          </rPr>
          <t xml:space="preserve">Autor:
Refrendos 2019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434" authorId="1" shapeId="0">
      <text>
        <r>
          <rPr>
            <b/>
            <sz val="9"/>
            <color indexed="81"/>
            <rFont val="Tahoma"/>
            <family val="2"/>
          </rPr>
          <t>Debe ser igual a la cantidad en el Estado de Actividades</t>
        </r>
      </text>
    </comment>
    <comment ref="D440" authorId="1" shapeId="0">
      <text>
        <r>
          <rPr>
            <b/>
            <sz val="9"/>
            <color indexed="81"/>
            <rFont val="Tahoma"/>
            <family val="2"/>
          </rPr>
          <t>CORRESPONDE AL DEVENGADO DEL FORMATO COG</t>
        </r>
      </text>
    </comment>
    <comment ref="C443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Flujo de los coneptos de cap. 5000</t>
        </r>
      </text>
    </comment>
    <comment ref="C459" authorId="1" shapeId="0">
      <text>
        <r>
          <rPr>
            <b/>
            <sz val="9"/>
            <color indexed="81"/>
            <rFont val="Tahoma"/>
            <family val="2"/>
          </rPr>
          <t>REINTEGRO DE FAM 2019 Y REINTEGROS DE SICES 2019</t>
        </r>
      </text>
    </comment>
    <comment ref="C468" authorId="1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Gastos con fondo DUUMY ó sin afectar fondos presupuestales</t>
        </r>
      </text>
    </comment>
  </commentList>
</comments>
</file>

<file path=xl/sharedStrings.xml><?xml version="1.0" encoding="utf-8"?>
<sst xmlns="http://schemas.openxmlformats.org/spreadsheetml/2006/main" count="496" uniqueCount="382">
  <si>
    <t>NOTAS A LOS ESTADOS FINANCIEROS</t>
  </si>
  <si>
    <t>Al 31 de Marzo de 2021</t>
  </si>
  <si>
    <t>Ente Público:</t>
  </si>
  <si>
    <t>UNIVERSIDAD POLITÉCNICA DEL BICENTENARIO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</si>
  <si>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</si>
  <si>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</si>
  <si>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</si>
  <si>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</si>
  <si>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</si>
  <si>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</si>
  <si>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</si>
  <si>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CARACTERISTICA</t>
  </si>
  <si>
    <t>1114xxxxxx Inversiones a 3 meses</t>
  </si>
  <si>
    <t>1121xxxxxx Inversiones mayores a 3 meses hasta 12.</t>
  </si>
  <si>
    <t>1121102001  BBVA 0189787267 INV.</t>
  </si>
  <si>
    <t>FONDO DE INVERSIÓN</t>
  </si>
  <si>
    <t>LIQUIDEZ DIARIA</t>
  </si>
  <si>
    <t>1121102002  BBVA 0196266886 INV.</t>
  </si>
  <si>
    <t>1121102006  BBVA 01225001146314396</t>
  </si>
  <si>
    <t>1211xxxxxx Inversiones a LP</t>
  </si>
  <si>
    <t>SUMAS</t>
  </si>
  <si>
    <t>* DERECHOS A RECIBIR EFECTIVO Y EQUIVALENTES Y BIENES O SERVICIOS A RECIBIR</t>
  </si>
  <si>
    <t>ESF-02 INGRESOS P/RECUPERAR</t>
  </si>
  <si>
    <t>2019</t>
  </si>
  <si>
    <t>2018</t>
  </si>
  <si>
    <t>1122xxxxxx Cuentas por Cobrar a CP</t>
  </si>
  <si>
    <t>1122602001</t>
  </si>
  <si>
    <t>1124xxxxxx Ingresos por Recuperar CP</t>
  </si>
  <si>
    <r>
      <t xml:space="preserve">1122602001 </t>
    </r>
    <r>
      <rPr>
        <b/>
        <sz val="10"/>
        <color theme="1"/>
        <rFont val="Arial"/>
        <family val="2"/>
      </rPr>
      <t>CUENTAS POR COBRAR A CP</t>
    </r>
  </si>
  <si>
    <t>Nombre</t>
  </si>
  <si>
    <t>Concepto</t>
  </si>
  <si>
    <t>Importe</t>
  </si>
  <si>
    <t>Ejercicio / mes</t>
  </si>
  <si>
    <t>SECRETARIA DE FINANZAS</t>
  </si>
  <si>
    <t>SICES PRODEP 2021</t>
  </si>
  <si>
    <t>2020/12</t>
  </si>
  <si>
    <t>ESF-03 DEUDORES P/RECUPERAR</t>
  </si>
  <si>
    <t>90 DIAS</t>
  </si>
  <si>
    <t>180 DIAS</t>
  </si>
  <si>
    <t>365 DIAS</t>
  </si>
  <si>
    <t>1123xxxxxx Dedudores Pendientes por Recuperar</t>
  </si>
  <si>
    <t>1123101002 GASTOS A RESERVA DE COMPROBAR</t>
  </si>
  <si>
    <t>1123102001 FUNCIONARIOS Y EMPLEADOS</t>
  </si>
  <si>
    <t xml:space="preserve">1125xxxxxx Deudores por Anticipos </t>
  </si>
  <si>
    <t>1125102001 FONDO FIJO</t>
  </si>
  <si>
    <r>
      <t xml:space="preserve">1123101002 </t>
    </r>
    <r>
      <rPr>
        <b/>
        <sz val="10"/>
        <color theme="1"/>
        <rFont val="Arial"/>
        <family val="2"/>
      </rPr>
      <t>Gastos a Reserva de Comprobar</t>
    </r>
  </si>
  <si>
    <t xml:space="preserve"> </t>
  </si>
  <si>
    <r>
      <t xml:space="preserve">1123102001  </t>
    </r>
    <r>
      <rPr>
        <b/>
        <sz val="10"/>
        <color rgb="FF000000"/>
        <rFont val="Arial"/>
        <family val="2"/>
      </rPr>
      <t>Funcionarios y Empleados</t>
    </r>
  </si>
  <si>
    <t>49A0000004 VERA ESPITIA JUAN LEVI</t>
  </si>
  <si>
    <t>BECA PROMEP 2011</t>
  </si>
  <si>
    <t>2019/05</t>
  </si>
  <si>
    <t>49A0000007 CRUZ ZUÑIGA JOSE FRANCISCO</t>
  </si>
  <si>
    <t>49A0000009 TORRES ARTEGA IOVANNA CONSUELO</t>
  </si>
  <si>
    <t>BECA PROMEP 2011 Y DEDUCIBLE DE LAP TO  SINIESTRADA</t>
  </si>
  <si>
    <t>49A0000106 VERA CALDERON JOSE DE JESUS</t>
  </si>
  <si>
    <t>GASTO COMPROBADO EN EXCESO A REEMBOLSAR</t>
  </si>
  <si>
    <t>2020/03</t>
  </si>
  <si>
    <t>49A0000205 RIVERA MEZA JUAN</t>
  </si>
  <si>
    <t>EMPLEADO QUE SE DIO DE BAJA, ILOCALIZABLE</t>
  </si>
  <si>
    <t>2017/09</t>
  </si>
  <si>
    <t>49A0000210 AGUILERA DOMINGUEZ MARTHA MIRIAM</t>
  </si>
  <si>
    <t>PAGO ERRONEO A PROVEEDOR</t>
  </si>
  <si>
    <t>2020/06</t>
  </si>
  <si>
    <t>49A0000310 HERNANDEZ ESPINO MARIA DE LOURDES</t>
  </si>
  <si>
    <t>RECARGOS QUE SE PAGAN EN ABRIL</t>
  </si>
  <si>
    <t>2021/03</t>
  </si>
  <si>
    <r>
      <t xml:space="preserve">1123103301 </t>
    </r>
    <r>
      <rPr>
        <b/>
        <sz val="10"/>
        <color theme="1"/>
        <rFont val="Arial"/>
        <family val="2"/>
      </rPr>
      <t>Subsidio al empleo</t>
    </r>
  </si>
  <si>
    <t>SUBSIDIO AL EMPLEADO</t>
  </si>
  <si>
    <r>
      <t xml:space="preserve">1125102001 </t>
    </r>
    <r>
      <rPr>
        <b/>
        <sz val="10"/>
        <color theme="1"/>
        <rFont val="Arial"/>
        <family val="2"/>
      </rPr>
      <t>Fondo Fijo</t>
    </r>
  </si>
  <si>
    <r>
      <t xml:space="preserve">1134201002 </t>
    </r>
    <r>
      <rPr>
        <b/>
        <sz val="10"/>
        <color theme="1"/>
        <rFont val="Arial"/>
        <family val="2"/>
      </rPr>
      <t>Anticipo a Contratistas Bienes Propios</t>
    </r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</si>
  <si>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</si>
  <si>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</si>
  <si>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</si>
  <si>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</si>
  <si>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</si>
  <si>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</si>
  <si>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</si>
  <si>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</si>
  <si>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</si>
  <si>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</si>
  <si>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</si>
  <si>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</si>
  <si>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</si>
  <si>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</si>
  <si>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</si>
  <si>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</si>
  <si>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</si>
  <si>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</si>
  <si>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</si>
  <si>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</si>
  <si>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1233058300  EDIFICIOS NO HABITACIONALES</t>
  </si>
  <si>
    <t>1230   BIENES INMUEBLES, INFRAESTRUCTURA</t>
  </si>
  <si>
    <t>1241151100  MUEBLES DE OFICINA Y</t>
  </si>
  <si>
    <t>1241251200  MUEBLES, EXCEPTO DE</t>
  </si>
  <si>
    <t>1241351500  EQ DE CÓMP Y DE TECN</t>
  </si>
  <si>
    <t>1241951900  OTROS MOBILIARIOS Y</t>
  </si>
  <si>
    <t>1242152100  EQUIPO Y APARATOS AU</t>
  </si>
  <si>
    <t>1242252200  APARATOS DEPORTIVOS 2011</t>
  </si>
  <si>
    <t>1242352300  CÁMARAS FOTOGRÁFICAS</t>
  </si>
  <si>
    <t>1242952900  OTRO MOB. Y EQUIPO E</t>
  </si>
  <si>
    <t>1243153100  EQUIPO MÉDICO Y DE L</t>
  </si>
  <si>
    <t>1243253200  INSTRUMENTAL MÉDICO</t>
  </si>
  <si>
    <t>1244154100  VEHÍCULOS Y EQUIPO TERRESTRE 2011</t>
  </si>
  <si>
    <t>1244154101  AUTOMÓVILES Y CAMIONES 2010</t>
  </si>
  <si>
    <t>1244254200  CARROCERÍAS Y REMOLQUES 2011</t>
  </si>
  <si>
    <t>1246156100  MAQUINARIA Y EQUIPO</t>
  </si>
  <si>
    <t>1246256200  MAQUINARIA Y EQUIPO</t>
  </si>
  <si>
    <t>1246456400  SISTEMA DE AIRE ACON</t>
  </si>
  <si>
    <t>1246556500  EQUIPO DE COMUNICACI</t>
  </si>
  <si>
    <t>1246656600  EQ DE GENER. ELÉCTRI</t>
  </si>
  <si>
    <t>1246756700  HERRAMIENTAS Y MÁQUI</t>
  </si>
  <si>
    <t>1246956900  OTROS EQUIPOS 2011</t>
  </si>
  <si>
    <t>1240   BIENES MUEBLES</t>
  </si>
  <si>
    <t>1261258302  DEP. ACUM. DE EDIFIC</t>
  </si>
  <si>
    <t>1263151101  DEP. ACUM. MUEBLES D</t>
  </si>
  <si>
    <t>1263151201  DEP. ACUM. MUEBLES,</t>
  </si>
  <si>
    <t>1263151501  DEP. ACUM. EPO. DE C</t>
  </si>
  <si>
    <t>1263151901  DEP. ACUM. OTROS MOB</t>
  </si>
  <si>
    <t>1263252101  DEP. ACUM. EQUIPOS Y</t>
  </si>
  <si>
    <t>1263252201  DEP. ACUM. APARATOS</t>
  </si>
  <si>
    <t>1263252301  DEP. ACUM. CAMARAS F</t>
  </si>
  <si>
    <t>1263252901  DEP. ACUM. OTRO MOBI</t>
  </si>
  <si>
    <t>1263353101  DEP. ACUM. EQUIPO MÉ</t>
  </si>
  <si>
    <t>1263353201  DEP. ACUM. INSTRUMEN</t>
  </si>
  <si>
    <t>1263454101  DEP. ACUM. AUTOMÓVIL</t>
  </si>
  <si>
    <t>1263454201  DEP. ACUM. CARROCERÍ</t>
  </si>
  <si>
    <t>1263656101  DEP. ACUM. MAQ. Y EP</t>
  </si>
  <si>
    <t>1263656201  DEP. ACUM. MAQ. Y EP</t>
  </si>
  <si>
    <t>1263656401  DEP. ACUM. SIST. DE</t>
  </si>
  <si>
    <t>1263656501  DEP. ACUM. EPO DE CO</t>
  </si>
  <si>
    <t>1263656601  DEP. ACUM. EPOS DE G</t>
  </si>
  <si>
    <t>1263656701  DEP. ACUM. HERRAMIEN</t>
  </si>
  <si>
    <t>1263656901  DEP. ACUM. OTROS EQUIPOS 2010</t>
  </si>
  <si>
    <t>1260   DEPRECIACIÓN y DETERIORO ACUM.</t>
  </si>
  <si>
    <t>ESF-09 INTANGIBLES Y DIFERIDOS</t>
  </si>
  <si>
    <t xml:space="preserve">1250xxxxxx </t>
  </si>
  <si>
    <t>1270xxxxxx</t>
  </si>
  <si>
    <t>1260xxxxxx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</si>
  <si>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</si>
  <si>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</si>
  <si>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</si>
  <si>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</si>
  <si>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</si>
  <si>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</si>
  <si>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</si>
  <si>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2111401003  APORTACION PATRONAL IMSS</t>
  </si>
  <si>
    <t>2117101003  ISR POR SUELDOS Y SALARIOS</t>
  </si>
  <si>
    <t>2117101004  ISR ASIMILADOS</t>
  </si>
  <si>
    <t>2117102004  CEDULAR HONORARIOS POR PAGAR</t>
  </si>
  <si>
    <t>2117202004  APORTACIÓN TRABAJADOR IMSS</t>
  </si>
  <si>
    <t>2117202005  AMORTIZACION CREDITO INFONAVIT</t>
  </si>
  <si>
    <t>2117502102  IMPUESTO SOBRE NOMINAS</t>
  </si>
  <si>
    <t>2117902000  FONDO DE AHORRO</t>
  </si>
  <si>
    <t>2117917000  OTROS</t>
  </si>
  <si>
    <t>2117918000  RETENCIONES DE OBRA PÚBLICA</t>
  </si>
  <si>
    <t>2119904002  CXP A GEG</t>
  </si>
  <si>
    <t>2119905001  ACREEDORES DIVERSOS</t>
  </si>
  <si>
    <t>2112102001  PROVEEDORES DEL EJERCICIO ANTERIOR</t>
  </si>
  <si>
    <r>
      <t xml:space="preserve">2113201001 </t>
    </r>
    <r>
      <rPr>
        <b/>
        <sz val="10"/>
        <color theme="1"/>
        <rFont val="Arial"/>
        <family val="2"/>
      </rPr>
      <t>CONTRATISTAS PROY. DE OBRA</t>
    </r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</si>
  <si>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</si>
  <si>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</si>
  <si>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</si>
  <si>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</si>
  <si>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</si>
  <si>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r>
      <t xml:space="preserve">2161001001  </t>
    </r>
    <r>
      <rPr>
        <b/>
        <sz val="10"/>
        <rFont val="Arial"/>
        <family val="2"/>
      </rPr>
      <t>DEPOSITOS EN GARANTÍA</t>
    </r>
  </si>
  <si>
    <t xml:space="preserve">DEPOSITO EN GARANTIA CONCESION CAFETERIA UPB
</t>
  </si>
  <si>
    <t>DEPOSITO EN GARANTIA, ESPACIO DE COMEDOR</t>
  </si>
  <si>
    <t>ESF-13 PASIVO DIFERIDO A LARGO PLAZO</t>
  </si>
  <si>
    <t>2240xxxxx</t>
  </si>
  <si>
    <t>ESF-14 OTROS PASIVOS CIRCULANTES</t>
  </si>
  <si>
    <t>2199xxxxxx</t>
  </si>
  <si>
    <t>II) NOTAS AL ESTADO DE ACTIVIDADES</t>
  </si>
  <si>
    <t>INGRESOS DE GESTIÓN</t>
  </si>
  <si>
    <t>ERA-01 INGRESOS</t>
  </si>
  <si>
    <t>NOTA</t>
  </si>
  <si>
    <t>4173730205  CURSOS DE IDIOMAS</t>
  </si>
  <si>
    <t>4173730501  GESTORIA DE TITULACION</t>
  </si>
  <si>
    <t>4173730901  POR CONCEPTO DE FICHAS</t>
  </si>
  <si>
    <t>4173732101  INSCRIPCI A LIC CUAT</t>
  </si>
  <si>
    <t>4173732108  RECURSE DE MAT D LIC</t>
  </si>
  <si>
    <t>4173732109  CERT PAR O TOT D EST</t>
  </si>
  <si>
    <t>4173732110  CONSTANCIAS DE ESTUDIOS</t>
  </si>
  <si>
    <t>4173732112  ACREDITACION POR COMPETENCIAS</t>
  </si>
  <si>
    <t>4173 Ingr.Vta de Bienes/Servicios Org.</t>
  </si>
  <si>
    <t>4170 Ingresos por Venta de Bienes y Serv</t>
  </si>
  <si>
    <t>INGRESOS DE GESTION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</si>
  <si>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</si>
  <si>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</si>
  <si>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</si>
  <si>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</si>
  <si>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</si>
  <si>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</si>
  <si>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</si>
  <si>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</si>
  <si>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</si>
  <si>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 Trans. Internas y Asig. al Secto</t>
  </si>
  <si>
    <t>4220 Transferencias, Asignaciones, Subs.</t>
  </si>
  <si>
    <t>PARTICIPACIONES, APORTACIONES</t>
  </si>
  <si>
    <t>ERA-01 TOTAL</t>
  </si>
  <si>
    <t>ERA-02 OTROS INGRESOS Y BENEFICIOS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</si>
  <si>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</si>
  <si>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</si>
  <si>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</si>
  <si>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</si>
  <si>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</si>
  <si>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</si>
  <si>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SUELDOS BASE AL PERS</t>
  </si>
  <si>
    <t>SUELDOS A PERSONAL DE BASE INCLUIDOS MAESTROS Y ACADEMICOS</t>
  </si>
  <si>
    <t>5112121000  HONORARIOS ASIMILABLES A SALARIOS</t>
  </si>
  <si>
    <t>HONORARIOS ASIMILADOS A PROFESORES POR ASIGNATURA</t>
  </si>
  <si>
    <t>5113132000  PRIMAS DE VACAS., D</t>
  </si>
  <si>
    <t>5114141000  APORTACIONES DE SEGURIDAD SOCIAL</t>
  </si>
  <si>
    <t>5114142000  APORTACIONES A FONDOS DE VIVIENDA</t>
  </si>
  <si>
    <t>5114143000  APORTACIONES AL SIST</t>
  </si>
  <si>
    <t>5115151000  CUOT. FDO. AHORRO</t>
  </si>
  <si>
    <t>5115153000  PRESTACIONES Y HABERES DE RETIRO</t>
  </si>
  <si>
    <t>5115154000  PRESTACIONES CONTRACTUALES</t>
  </si>
  <si>
    <t>5121211000  MATERIALES Y ÚTILES DE OFICINA</t>
  </si>
  <si>
    <t>5121216000  MATERIAL DE LIMPIEZA</t>
  </si>
  <si>
    <t>5122221000  ALIMENTACIÓN DE PERSONAS</t>
  </si>
  <si>
    <t>5124241000  PRODUCTOS MINERALES NO METALICOS</t>
  </si>
  <si>
    <t>5124242000  CEMENTO Y PRODUCTOS DE CONCRETO</t>
  </si>
  <si>
    <t>5124246000  MATERIAL ELECTRICO Y ELECTRONICO</t>
  </si>
  <si>
    <t>5124247000  ARTICULOS METALICOS</t>
  </si>
  <si>
    <t>5124249000  OTROS MATERIALES Y A</t>
  </si>
  <si>
    <t>5125256000  FIBRAS SINTÉTICAS,</t>
  </si>
  <si>
    <t>5126261000  COMBUSTIBLES, LUBRI</t>
  </si>
  <si>
    <t>5129291000  HERRAMIENTAS MENORES</t>
  </si>
  <si>
    <t>5129294000  REFACCIONES Y ACCESO</t>
  </si>
  <si>
    <t>5131311000  SERVICIO DE ENERGÍA ELÉCTRICA</t>
  </si>
  <si>
    <t>5131313000  SERVICIO DE AGUA POTABLE</t>
  </si>
  <si>
    <t>5131314000  TELEFONÍA TRADICIONAL</t>
  </si>
  <si>
    <t>5131318000  SERVICIOS POSTALES Y TELEGRAFICOS</t>
  </si>
  <si>
    <t>5133336000  SERVS. CONSULT. ADM.</t>
  </si>
  <si>
    <t>5133338000  SERVICIOS DE VIGILANCIA</t>
  </si>
  <si>
    <t>5134341000  SERVICIOS FINANCIEROS Y BANCARIOS</t>
  </si>
  <si>
    <t>5135355000  REPARACION Y MANTENI</t>
  </si>
  <si>
    <t>5135358000  SERVICIOS DE LIMPIEZ</t>
  </si>
  <si>
    <t>5135359000  SERVICIOS DE JARDINE</t>
  </si>
  <si>
    <t>5137372000  PASAJES TERRESTRES</t>
  </si>
  <si>
    <t>5138383000  CONGRESOS Y CONVENCIONES</t>
  </si>
  <si>
    <t>5139392000  OTROS IMPUESTOS Y DERECHOS</t>
  </si>
  <si>
    <t>5139398000  IMPUESTO DE NOMINA</t>
  </si>
  <si>
    <t>5139399000  OTROS SERVICIOS GENERALES</t>
  </si>
  <si>
    <t>5242442000  BECAS Y OT. AYUDAS P</t>
  </si>
  <si>
    <t>5518000001  BAJA DE ACTIVO FIJO</t>
  </si>
  <si>
    <t>5599000006  Diferencia por Redondeo</t>
  </si>
  <si>
    <t xml:space="preserve">  </t>
  </si>
  <si>
    <t>3100    HACIENDA PÚBLICA/PATRIMONIO CONTRIBUIDO</t>
  </si>
  <si>
    <t xml:space="preserve">  VHP-01 PATRIMONIO CONTRIBUIDO</t>
  </si>
  <si>
    <t>MODIFICACION</t>
  </si>
  <si>
    <t>3110000001  APORTACIONES</t>
  </si>
  <si>
    <t>3110000002  BAJA DE ACTIVO FIJO</t>
  </si>
  <si>
    <t>3110911500  ESTATAL BIENES MUEBL</t>
  </si>
  <si>
    <t>3111825205  FAM EDU SUPERIOR BIE</t>
  </si>
  <si>
    <t>3111825206  FAM EDU SUPERIOR OBRA PÚBLICA</t>
  </si>
  <si>
    <t>3111835000  BIENES MUEBLES E INMUEBLES</t>
  </si>
  <si>
    <t>3113825205  FAM EDU SUPERIOR BIE</t>
  </si>
  <si>
    <t>3113825206  FAM EDU SUPERIOR OBR</t>
  </si>
  <si>
    <t>3113828005  FAFEF BIENES MUEBLES</t>
  </si>
  <si>
    <t>3113828006  FAFEF OBRA PUBLICA E</t>
  </si>
  <si>
    <t>3113835000  BIENES MUEBLES E INM</t>
  </si>
  <si>
    <t>3113914205  ESTATALES DE EJERCIC</t>
  </si>
  <si>
    <t>3113915000  BIENES MUEBLES E INM</t>
  </si>
  <si>
    <t>3113916000  OBRA PÚBLICA EJER ANTERIORES</t>
  </si>
  <si>
    <t>3130000000  ACTUALIZ HDA PUB/PAT</t>
  </si>
  <si>
    <t>VHP-02 PATRIMONIO GENERADO</t>
  </si>
  <si>
    <t>3210 Resultado del Ejercicio (Ahorro/Des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</si>
  <si>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</si>
  <si>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</si>
  <si>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</si>
  <si>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</si>
  <si>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</si>
  <si>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</si>
  <si>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</si>
  <si>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</si>
  <si>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3220000026  RESULTADO DEL EJERCICIO 2018</t>
  </si>
  <si>
    <t>3220000027  RESULTADO DEL EJERCICIO 2019</t>
  </si>
  <si>
    <t>3220000028  RESULTADO DEL EJERCICIO 2020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</si>
  <si>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</si>
  <si>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</si>
  <si>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</si>
  <si>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</si>
  <si>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REMINT</t>
  </si>
  <si>
    <t>3220690212  APLICACIÓN DE REMANENTE FEDERAL</t>
  </si>
  <si>
    <t>3220790203  APLICACIÓN DE REMANE</t>
  </si>
  <si>
    <t>3221792002   REM REFRENDO RECURS</t>
  </si>
  <si>
    <t>3221794002   REM REFRENDO ESTATA</t>
  </si>
  <si>
    <t>3221795002   REM REFRENDO CONVEN</t>
  </si>
  <si>
    <t>3221797002  REM REFRENDO REC INT</t>
  </si>
  <si>
    <t>3221797004  REM APLICA REC INTER</t>
  </si>
  <si>
    <t>3221798002  REM REFRENDO CONVENI</t>
  </si>
  <si>
    <t>SUB TOTAL</t>
  </si>
  <si>
    <t>IV) NOTAS AL ESTADO DE FLUJO DE EFECTIVO</t>
  </si>
  <si>
    <t>EFE-01 FLUJO DE EFECTIVO</t>
  </si>
  <si>
    <t>1112102003  BBVA    0122440018-2</t>
  </si>
  <si>
    <t>1112102004  BBVA    0189787267</t>
  </si>
  <si>
    <t>1112102012  BBVA 0194391470 PROMED 2013</t>
  </si>
  <si>
    <t>1112102013  BBVA 0196266886 F AH</t>
  </si>
  <si>
    <t>1112102020  BBVA 0109339264 APOY</t>
  </si>
  <si>
    <t>1112102025  BBVA 0110999342 PRODEP 2015-2016</t>
  </si>
  <si>
    <t>1112102043  BBVA 0113372898 SICES 2019</t>
  </si>
  <si>
    <t>1112102045  BANCOMER 114594789 E</t>
  </si>
  <si>
    <t>1112102046  BANCOMER 114594703 F</t>
  </si>
  <si>
    <t>1112102047  BANCOMER 114631358 ESTADIAS</t>
  </si>
  <si>
    <t>1112102048  BANCOMER 114631439 IDIOMAS</t>
  </si>
  <si>
    <t>1112102049  BANCOMER 115346290 SICES 2020</t>
  </si>
  <si>
    <t>1112102051  BBVA 0115611512 HORI</t>
  </si>
  <si>
    <t>1112102053  BBVA 0116136435 S ES</t>
  </si>
  <si>
    <t>1112102054  BBVA 0116254985 ESTA</t>
  </si>
  <si>
    <t>1112102055  BBVA 0116255175 FEDE</t>
  </si>
  <si>
    <t>1112106001  BAJIO    0302446311</t>
  </si>
  <si>
    <t>EFE-02 ADQ. BIENES MUEBLES E INMUEBLES</t>
  </si>
  <si>
    <t>% SUB</t>
  </si>
  <si>
    <t>MUEBLES</t>
  </si>
  <si>
    <t>1241 Mobiliario y Equipo de Administraci</t>
  </si>
  <si>
    <t>1243 Equipo e Instrumental Médico y de L</t>
  </si>
  <si>
    <t>INMUEBLES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</si>
  <si>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</si>
  <si>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</si>
  <si>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</si>
  <si>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31 de Marzo de 2021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</si>
  <si>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</si>
  <si>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</si>
  <si>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</si>
  <si>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</si>
  <si>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</si>
  <si>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</si>
  <si>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</si>
  <si>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</si>
  <si>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</si>
  <si>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</si>
  <si>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</si>
  <si>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</si>
  <si>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</si>
  <si>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</si>
  <si>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</si>
  <si>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</si>
  <si>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</si>
  <si>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</si>
  <si>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</si>
  <si>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</si>
  <si>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</si>
  <si>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</si>
  <si>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</si>
  <si>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Otros Equipos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</si>
  <si>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</si>
  <si>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</si>
  <si>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</si>
  <si>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</si>
  <si>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</si>
  <si>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</si>
  <si>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</si>
  <si>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</si>
  <si>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</si>
  <si>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</si>
  <si>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</si>
  <si>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</si>
  <si>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</si>
  <si>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</si>
  <si>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</si>
  <si>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</si>
  <si>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</si>
  <si>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</si>
  <si>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</si>
  <si>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</si>
  <si>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8110000001  LEY DE INGRESOS ESTIMADA</t>
  </si>
  <si>
    <t>8120000001  LEY DE INGRESOS POR EJECUTAR</t>
  </si>
  <si>
    <t>8130000001  MOD LEY INGRESO ESTIMADO</t>
  </si>
  <si>
    <t>8150000001  LEY DE INGRESOS RECAUDADA</t>
  </si>
  <si>
    <t>8210000001  PTTO EGRESOS APROBADO</t>
  </si>
  <si>
    <t>8220000001  PTTO EGRESOS POR EJERCER</t>
  </si>
  <si>
    <t>8230000001  MOD PTTO EGRESO APROBADO</t>
  </si>
  <si>
    <t>8240000001  PTTO EGRESOS COMPROMETIDO</t>
  </si>
  <si>
    <t>8250000001  PTTO EGRESOS DEVENGADO</t>
  </si>
  <si>
    <t>8270000001  PTTO EGRESOS PAGADO</t>
  </si>
  <si>
    <t>Bajo protesta de decir verdad declaramos que los Estados Financieros y sus Notas son razonablemente correctos y responsabilidad del emisor</t>
  </si>
  <si>
    <t>MTRA. MA. ISABEL TINOCO TORRES</t>
  </si>
  <si>
    <t>C.P. JORGE GONZÁLEZ DÍAZ</t>
  </si>
  <si>
    <t>RECTORA</t>
  </si>
  <si>
    <t>SECRETARIO ADMINISTRATIVO</t>
  </si>
  <si>
    <t xml:space="preserve">                              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</si>
</sst>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_(* #,##0.00_);_(* \(#,##0.00\);_(* &quot;-&quot;??_);_(@_)"/>
    <numFmt numFmtId="167" formatCode="_(* #,##0_);_(* \(#,##0\);_(* &quot;-&quot;??_);_(@_)"/>
    <numFmt numFmtId="168" formatCode="#,##0.00_ ;\-#,##0.00\ "/>
    <numFmt numFmtId="169" formatCode="#,##0.0_ ;\-#,##0.0\ "/>
    <numFmt numFmtId="170" formatCode="#,##0.00_ ;[Red]\-#,##0.00\ "/>
    <numFmt numFmtId="171" formatCode="yyyy/mm"/>
    <numFmt numFmtId="172" formatCode="#,##0_ ;[Red]\-#,##0\ "/>
    <numFmt numFmtId="173" formatCode="#,##0_-;#,##0\-;&quot; &quot;"/>
    <numFmt numFmtId="174" formatCode="#,##0\-;#,##0_-;&quot; &quot;"/>
    <numFmt numFmtId="175" formatCode="#,##0.0;\-#,##0.0;&quot; &quot;"/>
    <numFmt numFmtId="176" formatCode="_-* #,##0_-;\-* #,##0_-;_-* &quot;-&quot;??_-;_-@_-"/>
    <numFmt numFmtId="177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8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4" fillId="3" borderId="0" xfId="1" applyFont="1" applyFill="1"/>
    <xf numFmtId="0" fontId="5" fillId="0" borderId="0" xfId="1" applyFont="1" applyAlignment="1">
      <alignment horizontal="center"/>
    </xf>
    <xf numFmtId="0" fontId="6" fillId="0" borderId="0" xfId="1" applyFont="1"/>
    <xf numFmtId="0" fontId="3" fillId="3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right"/>
    </xf>
    <xf numFmtId="0" fontId="3" fillId="3" borderId="0" xfId="1" applyFont="1" applyFill="1" applyBorder="1" applyAlignment="1"/>
    <xf numFmtId="0" fontId="3" fillId="3" borderId="0" xfId="1" applyNumberFormat="1" applyFont="1" applyFill="1" applyBorder="1" applyAlignment="1" applyProtection="1">
      <protection locked="0"/>
    </xf>
    <xf numFmtId="0" fontId="4" fillId="3" borderId="0" xfId="1" applyFont="1" applyFill="1" applyBorder="1"/>
    <xf numFmtId="0" fontId="7" fillId="3" borderId="0" xfId="1" applyFont="1" applyFill="1" applyBorder="1"/>
    <xf numFmtId="0" fontId="8" fillId="0" borderId="0" xfId="1" applyFont="1" applyAlignment="1">
      <alignment horizontal="left"/>
    </xf>
    <xf numFmtId="0" fontId="9" fillId="0" borderId="0" xfId="1" applyFont="1" applyAlignment="1">
      <alignment horizontal="justify"/>
    </xf>
    <xf numFmtId="0" fontId="8" fillId="0" borderId="0" xfId="1" applyFont="1" applyAlignment="1">
      <alignment horizontal="justify"/>
    </xf>
    <xf numFmtId="0" fontId="8" fillId="0" borderId="0" xfId="1" applyFont="1" applyBorder="1" applyAlignment="1">
      <alignment horizontal="left"/>
    </xf>
    <xf numFmtId="0" fontId="10" fillId="3" borderId="0" xfId="1" applyFont="1" applyFill="1" applyBorder="1"/>
    <xf numFmtId="0" fontId="9" fillId="3" borderId="0" xfId="1" applyFont="1" applyFill="1" applyBorder="1"/>
    <xf numFmtId="49" fontId="3" fillId="2" borderId="3" xfId="1" applyNumberFormat="1" applyFont="1" applyFill="1" applyBorder="1" applyAlignment="1">
      <alignment horizontal="left" vertical="center"/>
    </xf>
    <xf numFmtId="49" fontId="3" fillId="2" borderId="3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left"/>
    </xf>
    <xf numFmtId="164" fontId="6" fillId="3" borderId="4" xfId="1" applyNumberFormat="1" applyFont="1" applyFill="1" applyBorder="1"/>
    <xf numFmtId="49" fontId="3" fillId="3" borderId="5" xfId="1" applyNumberFormat="1" applyFont="1" applyFill="1" applyBorder="1" applyAlignment="1">
      <alignment horizontal="left"/>
    </xf>
    <xf numFmtId="164" fontId="6" fillId="3" borderId="5" xfId="1" applyNumberFormat="1" applyFont="1" applyFill="1" applyBorder="1"/>
    <xf numFmtId="49" fontId="7" fillId="0" borderId="5" xfId="1" applyNumberFormat="1" applyFont="1" applyFill="1" applyBorder="1" applyAlignment="1">
      <alignment horizontal="left"/>
    </xf>
    <xf numFmtId="165" fontId="6" fillId="0" borderId="5" xfId="1" applyNumberFormat="1" applyFont="1" applyFill="1" applyBorder="1"/>
    <xf numFmtId="165" fontId="11" fillId="0" borderId="5" xfId="1" applyNumberFormat="1" applyFont="1" applyFill="1" applyBorder="1"/>
    <xf numFmtId="49" fontId="7" fillId="0" borderId="6" xfId="1" applyNumberFormat="1" applyFont="1" applyFill="1" applyBorder="1" applyAlignment="1">
      <alignment horizontal="left"/>
    </xf>
    <xf numFmtId="164" fontId="1" fillId="0" borderId="6" xfId="1" applyNumberFormat="1" applyFill="1" applyBorder="1"/>
    <xf numFmtId="164" fontId="6" fillId="3" borderId="6" xfId="1" applyNumberFormat="1" applyFont="1" applyFill="1" applyBorder="1"/>
    <xf numFmtId="49" fontId="3" fillId="3" borderId="6" xfId="1" applyNumberFormat="1" applyFont="1" applyFill="1" applyBorder="1" applyAlignment="1">
      <alignment horizontal="left"/>
    </xf>
    <xf numFmtId="167" fontId="3" fillId="2" borderId="3" xfId="2" applyNumberFormat="1" applyFont="1" applyFill="1" applyBorder="1" applyAlignment="1">
      <alignment horizontal="center" vertical="center"/>
    </xf>
    <xf numFmtId="4" fontId="4" fillId="3" borderId="0" xfId="1" applyNumberFormat="1" applyFont="1" applyFill="1" applyBorder="1"/>
    <xf numFmtId="43" fontId="4" fillId="3" borderId="0" xfId="1" applyNumberFormat="1" applyFont="1" applyFill="1" applyBorder="1"/>
    <xf numFmtId="0" fontId="12" fillId="3" borderId="0" xfId="1" applyFont="1" applyFill="1" applyBorder="1"/>
    <xf numFmtId="49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/>
    <xf numFmtId="164" fontId="4" fillId="0" borderId="5" xfId="1" applyNumberFormat="1" applyFont="1" applyFill="1" applyBorder="1"/>
    <xf numFmtId="0" fontId="4" fillId="0" borderId="0" xfId="1" applyFont="1" applyFill="1"/>
    <xf numFmtId="49" fontId="7" fillId="3" borderId="5" xfId="1" applyNumberFormat="1" applyFont="1" applyFill="1" applyBorder="1" applyAlignment="1">
      <alignment horizontal="left"/>
    </xf>
    <xf numFmtId="164" fontId="4" fillId="3" borderId="5" xfId="1" applyNumberFormat="1" applyFont="1" applyFill="1" applyBorder="1"/>
    <xf numFmtId="165" fontId="4" fillId="3" borderId="5" xfId="1" applyNumberFormat="1" applyFont="1" applyFill="1" applyBorder="1"/>
    <xf numFmtId="165" fontId="4" fillId="3" borderId="6" xfId="1" applyNumberFormat="1" applyFont="1" applyFill="1" applyBorder="1"/>
    <xf numFmtId="164" fontId="4" fillId="3" borderId="6" xfId="1" applyNumberFormat="1" applyFont="1" applyFill="1" applyBorder="1"/>
    <xf numFmtId="165" fontId="3" fillId="2" borderId="3" xfId="2" applyNumberFormat="1" applyFont="1" applyFill="1" applyBorder="1" applyAlignment="1">
      <alignment horizontal="right" vertical="center"/>
    </xf>
    <xf numFmtId="165" fontId="4" fillId="3" borderId="0" xfId="1" applyNumberFormat="1" applyFont="1" applyFill="1" applyAlignment="1">
      <alignment horizontal="right"/>
    </xf>
    <xf numFmtId="165" fontId="4" fillId="3" borderId="0" xfId="1" applyNumberFormat="1" applyFont="1" applyFill="1"/>
    <xf numFmtId="0" fontId="13" fillId="4" borderId="7" xfId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3" fontId="14" fillId="0" borderId="10" xfId="1" applyNumberFormat="1" applyFont="1" applyBorder="1" applyAlignment="1">
      <alignment vertical="center"/>
    </xf>
    <xf numFmtId="0" fontId="14" fillId="0" borderId="2" xfId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4" fontId="14" fillId="0" borderId="0" xfId="1" applyNumberFormat="1" applyFont="1" applyBorder="1" applyAlignment="1">
      <alignment horizontal="right" vertical="center"/>
    </xf>
    <xf numFmtId="0" fontId="14" fillId="0" borderId="6" xfId="1" applyFont="1" applyBorder="1" applyAlignment="1">
      <alignment horizontal="center" vertical="center"/>
    </xf>
    <xf numFmtId="4" fontId="13" fillId="2" borderId="8" xfId="1" applyNumberFormat="1" applyFont="1" applyFill="1" applyBorder="1" applyAlignment="1">
      <alignment horizontal="right" vertical="center"/>
    </xf>
    <xf numFmtId="0" fontId="13" fillId="2" borderId="3" xfId="1" applyFont="1" applyFill="1" applyBorder="1" applyAlignment="1">
      <alignment horizontal="right" vertical="center"/>
    </xf>
    <xf numFmtId="4" fontId="15" fillId="0" borderId="0" xfId="1" applyNumberFormat="1" applyFont="1" applyAlignment="1">
      <alignment vertical="center"/>
    </xf>
    <xf numFmtId="168" fontId="4" fillId="3" borderId="0" xfId="1" applyNumberFormat="1" applyFont="1" applyFill="1"/>
    <xf numFmtId="169" fontId="4" fillId="3" borderId="0" xfId="1" applyNumberFormat="1" applyFont="1" applyFill="1"/>
    <xf numFmtId="4" fontId="4" fillId="3" borderId="0" xfId="1" applyNumberFormat="1" applyFont="1" applyFill="1"/>
    <xf numFmtId="165" fontId="3" fillId="2" borderId="3" xfId="2" applyNumberFormat="1" applyFont="1" applyFill="1" applyBorder="1" applyAlignment="1">
      <alignment horizontal="center" vertical="center"/>
    </xf>
    <xf numFmtId="166" fontId="3" fillId="2" borderId="3" xfId="2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13" fillId="4" borderId="3" xfId="1" applyFont="1" applyFill="1" applyBorder="1" applyAlignment="1">
      <alignment horizontal="center" vertical="center"/>
    </xf>
    <xf numFmtId="0" fontId="1" fillId="0" borderId="5" xfId="1" applyBorder="1" applyAlignment="1">
      <alignment vertical="top"/>
    </xf>
    <xf numFmtId="0" fontId="14" fillId="0" borderId="0" xfId="1" applyFont="1" applyBorder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170" fontId="14" fillId="0" borderId="0" xfId="1" applyNumberFormat="1" applyFont="1" applyBorder="1" applyAlignment="1">
      <alignment horizontal="right" vertical="center"/>
    </xf>
    <xf numFmtId="171" fontId="14" fillId="0" borderId="5" xfId="1" applyNumberFormat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14" fillId="0" borderId="13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1" fillId="0" borderId="0" xfId="1"/>
    <xf numFmtId="0" fontId="14" fillId="0" borderId="0" xfId="1" applyFont="1" applyFill="1" applyBorder="1" applyAlignment="1">
      <alignment vertical="center"/>
    </xf>
    <xf numFmtId="0" fontId="14" fillId="0" borderId="13" xfId="1" applyFont="1" applyFill="1" applyBorder="1" applyAlignment="1">
      <alignment vertical="center"/>
    </xf>
    <xf numFmtId="172" fontId="14" fillId="0" borderId="5" xfId="1" applyNumberFormat="1" applyFont="1" applyFill="1" applyBorder="1" applyAlignment="1">
      <alignment horizontal="right" vertical="center"/>
    </xf>
    <xf numFmtId="171" fontId="14" fillId="0" borderId="12" xfId="1" applyNumberFormat="1" applyFont="1" applyFill="1" applyBorder="1" applyAlignment="1">
      <alignment horizontal="center" vertical="center"/>
    </xf>
    <xf numFmtId="4" fontId="1" fillId="0" borderId="0" xfId="1" applyNumberFormat="1"/>
    <xf numFmtId="0" fontId="14" fillId="0" borderId="12" xfId="1" applyFont="1" applyFill="1" applyBorder="1" applyAlignment="1">
      <alignment vertical="center"/>
    </xf>
    <xf numFmtId="172" fontId="14" fillId="0" borderId="12" xfId="1" applyNumberFormat="1" applyFont="1" applyFill="1" applyBorder="1" applyAlignment="1">
      <alignment horizontal="right" vertical="center"/>
    </xf>
    <xf numFmtId="171" fontId="14" fillId="0" borderId="5" xfId="1" applyNumberFormat="1" applyFont="1" applyFill="1" applyBorder="1" applyAlignment="1">
      <alignment horizontal="center" vertical="center"/>
    </xf>
    <xf numFmtId="0" fontId="4" fillId="3" borderId="12" xfId="1" applyFont="1" applyFill="1" applyBorder="1"/>
    <xf numFmtId="0" fontId="4" fillId="0" borderId="0" xfId="1" applyFont="1" applyFill="1" applyBorder="1"/>
    <xf numFmtId="0" fontId="4" fillId="0" borderId="12" xfId="1" applyFont="1" applyFill="1" applyBorder="1"/>
    <xf numFmtId="4" fontId="4" fillId="0" borderId="12" xfId="1" applyNumberFormat="1" applyFont="1" applyFill="1" applyBorder="1"/>
    <xf numFmtId="0" fontId="1" fillId="0" borderId="0" xfId="1" applyFont="1" applyFill="1"/>
    <xf numFmtId="172" fontId="13" fillId="2" borderId="3" xfId="1" applyNumberFormat="1" applyFont="1" applyFill="1" applyBorder="1" applyAlignment="1">
      <alignment horizontal="right" vertical="center"/>
    </xf>
    <xf numFmtId="0" fontId="14" fillId="0" borderId="14" xfId="1" applyFont="1" applyBorder="1" applyAlignment="1">
      <alignment vertical="center"/>
    </xf>
    <xf numFmtId="0" fontId="14" fillId="0" borderId="15" xfId="1" applyFont="1" applyBorder="1" applyAlignment="1">
      <alignment vertical="center"/>
    </xf>
    <xf numFmtId="0" fontId="14" fillId="0" borderId="16" xfId="1" applyFont="1" applyBorder="1" applyAlignment="1">
      <alignment vertical="center"/>
    </xf>
    <xf numFmtId="173" fontId="16" fillId="3" borderId="5" xfId="1" applyNumberFormat="1" applyFont="1" applyFill="1" applyBorder="1"/>
    <xf numFmtId="0" fontId="4" fillId="3" borderId="0" xfId="1" applyFont="1" applyFill="1" applyAlignment="1">
      <alignment horizontal="center"/>
    </xf>
    <xf numFmtId="173" fontId="13" fillId="2" borderId="8" xfId="1" applyNumberFormat="1" applyFont="1" applyFill="1" applyBorder="1" applyAlignment="1">
      <alignment horizontal="right" vertical="center"/>
    </xf>
    <xf numFmtId="173" fontId="4" fillId="3" borderId="0" xfId="1" applyNumberFormat="1" applyFont="1" applyFill="1"/>
    <xf numFmtId="173" fontId="13" fillId="4" borderId="3" xfId="1" applyNumberFormat="1" applyFont="1" applyFill="1" applyBorder="1" applyAlignment="1">
      <alignment horizontal="center" vertical="center"/>
    </xf>
    <xf numFmtId="173" fontId="14" fillId="0" borderId="5" xfId="1" applyNumberFormat="1" applyFont="1" applyBorder="1" applyAlignment="1">
      <alignment horizontal="right" vertical="center"/>
    </xf>
    <xf numFmtId="17" fontId="14" fillId="0" borderId="5" xfId="1" applyNumberFormat="1" applyFont="1" applyBorder="1" applyAlignment="1">
      <alignment horizontal="center" vertical="center"/>
    </xf>
    <xf numFmtId="173" fontId="14" fillId="0" borderId="6" xfId="1" applyNumberFormat="1" applyFont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11" xfId="1" applyNumberFormat="1" applyFont="1" applyFill="1" applyBorder="1" applyAlignment="1">
      <alignment horizontal="center" vertical="center"/>
    </xf>
    <xf numFmtId="173" fontId="13" fillId="2" borderId="2" xfId="1" applyNumberFormat="1" applyFont="1" applyFill="1" applyBorder="1" applyAlignment="1">
      <alignment horizontal="right" vertical="center"/>
    </xf>
    <xf numFmtId="0" fontId="13" fillId="2" borderId="6" xfId="1" applyFont="1" applyFill="1" applyBorder="1" applyAlignment="1">
      <alignment horizontal="right" vertical="center"/>
    </xf>
    <xf numFmtId="3" fontId="7" fillId="3" borderId="0" xfId="1" applyNumberFormat="1" applyFont="1" applyFill="1" applyBorder="1" applyAlignment="1" applyProtection="1">
      <alignment horizontal="center" vertical="center"/>
      <protection locked="0"/>
    </xf>
    <xf numFmtId="43" fontId="4" fillId="3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/>
    </xf>
    <xf numFmtId="173" fontId="13" fillId="0" borderId="0" xfId="1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/>
    </xf>
    <xf numFmtId="0" fontId="14" fillId="0" borderId="12" xfId="1" applyFont="1" applyBorder="1" applyAlignment="1">
      <alignment horizontal="center" vertical="center"/>
    </xf>
    <xf numFmtId="0" fontId="9" fillId="3" borderId="0" xfId="1" applyFont="1" applyFill="1"/>
    <xf numFmtId="0" fontId="9" fillId="0" borderId="0" xfId="1" applyFont="1" applyFill="1"/>
    <xf numFmtId="49" fontId="3" fillId="2" borderId="3" xfId="1" applyNumberFormat="1" applyFont="1" applyFill="1" applyBorder="1" applyAlignment="1">
      <alignment horizontal="center" vertical="center" wrapText="1"/>
    </xf>
    <xf numFmtId="49" fontId="3" fillId="3" borderId="14" xfId="1" applyNumberFormat="1" applyFont="1" applyFill="1" applyBorder="1" applyAlignment="1">
      <alignment horizontal="left"/>
    </xf>
    <xf numFmtId="164" fontId="1" fillId="0" borderId="4" xfId="1" applyNumberFormat="1" applyFill="1" applyBorder="1"/>
    <xf numFmtId="164" fontId="6" fillId="3" borderId="16" xfId="1" applyNumberFormat="1" applyFont="1" applyFill="1" applyBorder="1"/>
    <xf numFmtId="49" fontId="17" fillId="0" borderId="6" xfId="1" applyNumberFormat="1" applyFont="1" applyFill="1" applyBorder="1" applyAlignment="1">
      <alignment horizontal="left"/>
    </xf>
    <xf numFmtId="164" fontId="6" fillId="3" borderId="11" xfId="1" applyNumberFormat="1" applyFont="1" applyFill="1" applyBorder="1"/>
    <xf numFmtId="49" fontId="17" fillId="0" borderId="0" xfId="1" applyNumberFormat="1" applyFont="1" applyFill="1" applyBorder="1" applyAlignment="1">
      <alignment horizontal="left"/>
    </xf>
    <xf numFmtId="166" fontId="3" fillId="2" borderId="6" xfId="2" applyFont="1" applyFill="1" applyBorder="1" applyAlignment="1">
      <alignment horizontal="center" vertical="center"/>
    </xf>
    <xf numFmtId="164" fontId="6" fillId="3" borderId="0" xfId="1" applyNumberFormat="1" applyFont="1" applyFill="1" applyBorder="1"/>
    <xf numFmtId="49" fontId="3" fillId="3" borderId="0" xfId="1" applyNumberFormat="1" applyFont="1" applyFill="1" applyBorder="1" applyAlignment="1">
      <alignment horizontal="left"/>
    </xf>
    <xf numFmtId="164" fontId="3" fillId="3" borderId="0" xfId="1" applyNumberFormat="1" applyFont="1" applyFill="1" applyBorder="1"/>
    <xf numFmtId="49" fontId="3" fillId="3" borderId="3" xfId="1" applyNumberFormat="1" applyFont="1" applyFill="1" applyBorder="1" applyAlignment="1">
      <alignment horizontal="left"/>
    </xf>
    <xf numFmtId="164" fontId="3" fillId="3" borderId="3" xfId="1" applyNumberFormat="1" applyFont="1" applyFill="1" applyBorder="1"/>
    <xf numFmtId="49" fontId="3" fillId="2" borderId="7" xfId="1" applyNumberFormat="1" applyFont="1" applyFill="1" applyBorder="1" applyAlignment="1">
      <alignment horizontal="left" vertical="center"/>
    </xf>
    <xf numFmtId="49" fontId="7" fillId="3" borderId="13" xfId="1" applyNumberFormat="1" applyFont="1" applyFill="1" applyBorder="1" applyAlignment="1">
      <alignment horizontal="left"/>
    </xf>
    <xf numFmtId="165" fontId="4" fillId="3" borderId="0" xfId="1" applyNumberFormat="1" applyFont="1" applyFill="1" applyBorder="1"/>
    <xf numFmtId="165" fontId="4" fillId="3" borderId="5" xfId="2" applyNumberFormat="1" applyFont="1" applyFill="1" applyBorder="1"/>
    <xf numFmtId="49" fontId="3" fillId="3" borderId="13" xfId="1" applyNumberFormat="1" applyFont="1" applyFill="1" applyBorder="1" applyAlignment="1">
      <alignment horizontal="left"/>
    </xf>
    <xf numFmtId="165" fontId="9" fillId="3" borderId="5" xfId="1" applyNumberFormat="1" applyFont="1" applyFill="1" applyBorder="1"/>
    <xf numFmtId="165" fontId="9" fillId="3" borderId="0" xfId="1" applyNumberFormat="1" applyFont="1" applyFill="1" applyBorder="1"/>
    <xf numFmtId="165" fontId="9" fillId="3" borderId="12" xfId="1" applyNumberFormat="1" applyFont="1" applyFill="1" applyBorder="1"/>
    <xf numFmtId="0" fontId="1" fillId="0" borderId="0" xfId="1" applyFont="1"/>
    <xf numFmtId="165" fontId="9" fillId="3" borderId="6" xfId="1" applyNumberFormat="1" applyFont="1" applyFill="1" applyBorder="1"/>
    <xf numFmtId="165" fontId="3" fillId="2" borderId="8" xfId="2" applyNumberFormat="1" applyFont="1" applyFill="1" applyBorder="1" applyAlignment="1">
      <alignment horizontal="right" vertical="center"/>
    </xf>
    <xf numFmtId="43" fontId="4" fillId="3" borderId="0" xfId="1" applyNumberFormat="1" applyFont="1" applyFill="1"/>
    <xf numFmtId="0" fontId="9" fillId="2" borderId="4" xfId="3" applyFont="1" applyFill="1" applyBorder="1" applyAlignment="1">
      <alignment horizontal="left" vertical="center" wrapText="1"/>
    </xf>
    <xf numFmtId="4" fontId="9" fillId="2" borderId="4" xfId="4" applyNumberFormat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4" fontId="4" fillId="0" borderId="4" xfId="1" applyNumberFormat="1" applyFont="1" applyBorder="1" applyAlignment="1"/>
    <xf numFmtId="0" fontId="4" fillId="3" borderId="13" xfId="1" applyFont="1" applyFill="1" applyBorder="1"/>
    <xf numFmtId="0" fontId="4" fillId="3" borderId="5" xfId="1" applyFont="1" applyFill="1" applyBorder="1"/>
    <xf numFmtId="0" fontId="4" fillId="3" borderId="10" xfId="1" applyFont="1" applyFill="1" applyBorder="1"/>
    <xf numFmtId="0" fontId="4" fillId="3" borderId="6" xfId="1" applyFont="1" applyFill="1" applyBorder="1"/>
    <xf numFmtId="164" fontId="4" fillId="3" borderId="4" xfId="1" applyNumberFormat="1" applyFont="1" applyFill="1" applyBorder="1"/>
    <xf numFmtId="164" fontId="4" fillId="3" borderId="16" xfId="1" applyNumberFormat="1" applyFont="1" applyFill="1" applyBorder="1"/>
    <xf numFmtId="0" fontId="9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4" fillId="0" borderId="13" xfId="1" applyFont="1" applyBorder="1" applyAlignment="1">
      <alignment horizontal="left" vertical="center"/>
    </xf>
    <xf numFmtId="4" fontId="14" fillId="0" borderId="12" xfId="1" applyNumberFormat="1" applyFont="1" applyBorder="1" applyAlignment="1">
      <alignment horizontal="right" vertical="center"/>
    </xf>
    <xf numFmtId="0" fontId="14" fillId="0" borderId="5" xfId="1" applyFont="1" applyBorder="1" applyAlignment="1">
      <alignment horizontal="center" vertical="center"/>
    </xf>
    <xf numFmtId="166" fontId="3" fillId="2" borderId="3" xfId="2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wrapText="1"/>
    </xf>
    <xf numFmtId="4" fontId="4" fillId="0" borderId="15" xfId="4" applyNumberFormat="1" applyFont="1" applyFill="1" applyBorder="1" applyAlignment="1">
      <alignment wrapText="1"/>
    </xf>
    <xf numFmtId="4" fontId="4" fillId="0" borderId="4" xfId="4" applyNumberFormat="1" applyFont="1" applyFill="1" applyBorder="1" applyAlignment="1">
      <alignment wrapText="1"/>
    </xf>
    <xf numFmtId="49" fontId="4" fillId="0" borderId="10" xfId="1" applyNumberFormat="1" applyFont="1" applyFill="1" applyBorder="1" applyAlignment="1">
      <alignment wrapText="1"/>
    </xf>
    <xf numFmtId="49" fontId="4" fillId="0" borderId="6" xfId="1" applyNumberFormat="1" applyFont="1" applyFill="1" applyBorder="1" applyAlignment="1">
      <alignment wrapText="1"/>
    </xf>
    <xf numFmtId="4" fontId="4" fillId="0" borderId="2" xfId="4" applyNumberFormat="1" applyFont="1" applyFill="1" applyBorder="1" applyAlignment="1">
      <alignment wrapText="1"/>
    </xf>
    <xf numFmtId="4" fontId="4" fillId="0" borderId="6" xfId="4" applyNumberFormat="1" applyFont="1" applyFill="1" applyBorder="1" applyAlignment="1">
      <alignment wrapText="1"/>
    </xf>
    <xf numFmtId="174" fontId="1" fillId="0" borderId="5" xfId="1" applyNumberFormat="1" applyFill="1" applyBorder="1"/>
    <xf numFmtId="0" fontId="7" fillId="0" borderId="0" xfId="1" applyFont="1" applyBorder="1" applyAlignment="1">
      <alignment vertical="center"/>
    </xf>
    <xf numFmtId="0" fontId="13" fillId="4" borderId="16" xfId="1" applyFont="1" applyFill="1" applyBorder="1" applyAlignment="1">
      <alignment horizontal="center" vertical="center"/>
    </xf>
    <xf numFmtId="0" fontId="14" fillId="0" borderId="13" xfId="1" applyFont="1" applyBorder="1" applyAlignment="1">
      <alignment vertical="center" wrapText="1"/>
    </xf>
    <xf numFmtId="3" fontId="14" fillId="0" borderId="4" xfId="1" applyNumberFormat="1" applyFont="1" applyBorder="1" applyAlignment="1">
      <alignment horizontal="right" vertical="center"/>
    </xf>
    <xf numFmtId="17" fontId="14" fillId="0" borderId="12" xfId="1" applyNumberFormat="1" applyFont="1" applyBorder="1" applyAlignment="1">
      <alignment horizontal="center" vertical="center"/>
    </xf>
    <xf numFmtId="3" fontId="14" fillId="0" borderId="6" xfId="1" applyNumberFormat="1" applyFont="1" applyBorder="1" applyAlignment="1">
      <alignment horizontal="right" vertical="center"/>
    </xf>
    <xf numFmtId="3" fontId="13" fillId="2" borderId="2" xfId="1" applyNumberFormat="1" applyFont="1" applyFill="1" applyBorder="1" applyAlignment="1">
      <alignment horizontal="right" vertical="center"/>
    </xf>
    <xf numFmtId="49" fontId="3" fillId="2" borderId="4" xfId="1" applyNumberFormat="1" applyFont="1" applyFill="1" applyBorder="1" applyAlignment="1">
      <alignment horizontal="center" vertical="center"/>
    </xf>
    <xf numFmtId="164" fontId="3" fillId="3" borderId="6" xfId="1" applyNumberFormat="1" applyFont="1" applyFill="1" applyBorder="1"/>
    <xf numFmtId="0" fontId="9" fillId="2" borderId="3" xfId="3" applyFont="1" applyFill="1" applyBorder="1" applyAlignment="1">
      <alignment horizontal="left" vertical="center" wrapText="1"/>
    </xf>
    <xf numFmtId="4" fontId="9" fillId="2" borderId="3" xfId="4" applyNumberFormat="1" applyFont="1" applyFill="1" applyBorder="1" applyAlignment="1">
      <alignment horizontal="center" vertical="center" wrapText="1"/>
    </xf>
    <xf numFmtId="49" fontId="18" fillId="0" borderId="5" xfId="1" applyNumberFormat="1" applyFont="1" applyFill="1" applyBorder="1" applyAlignment="1">
      <alignment horizontal="left"/>
    </xf>
    <xf numFmtId="164" fontId="1" fillId="0" borderId="5" xfId="1" applyNumberFormat="1" applyFill="1" applyBorder="1"/>
    <xf numFmtId="165" fontId="1" fillId="0" borderId="5" xfId="1" applyNumberFormat="1" applyFill="1" applyBorder="1"/>
    <xf numFmtId="49" fontId="17" fillId="0" borderId="5" xfId="1" applyNumberFormat="1" applyFont="1" applyFill="1" applyBorder="1" applyAlignment="1">
      <alignment horizontal="left"/>
    </xf>
    <xf numFmtId="165" fontId="2" fillId="0" borderId="5" xfId="1" applyNumberFormat="1" applyFont="1" applyFill="1" applyBorder="1"/>
    <xf numFmtId="164" fontId="2" fillId="0" borderId="5" xfId="1" applyNumberFormat="1" applyFont="1" applyFill="1" applyBorder="1"/>
    <xf numFmtId="4" fontId="9" fillId="3" borderId="0" xfId="1" applyNumberFormat="1" applyFont="1" applyFill="1"/>
    <xf numFmtId="49" fontId="3" fillId="0" borderId="3" xfId="1" applyNumberFormat="1" applyFont="1" applyFill="1" applyBorder="1" applyAlignment="1">
      <alignment horizontal="left"/>
    </xf>
    <xf numFmtId="165" fontId="3" fillId="0" borderId="3" xfId="1" applyNumberFormat="1" applyFont="1" applyFill="1" applyBorder="1"/>
    <xf numFmtId="164" fontId="3" fillId="0" borderId="3" xfId="1" applyNumberFormat="1" applyFont="1" applyFill="1" applyBorder="1"/>
    <xf numFmtId="49" fontId="3" fillId="0" borderId="0" xfId="1" applyNumberFormat="1" applyFont="1" applyFill="1" applyBorder="1" applyAlignment="1">
      <alignment horizontal="left"/>
    </xf>
    <xf numFmtId="164" fontId="3" fillId="0" borderId="0" xfId="1" applyNumberFormat="1" applyFont="1" applyFill="1" applyBorder="1"/>
    <xf numFmtId="164" fontId="4" fillId="3" borderId="4" xfId="1" applyNumberFormat="1" applyFont="1" applyFill="1" applyBorder="1" applyAlignment="1">
      <alignment wrapText="1"/>
    </xf>
    <xf numFmtId="164" fontId="4" fillId="3" borderId="5" xfId="1" applyNumberFormat="1" applyFont="1" applyFill="1" applyBorder="1" applyAlignment="1">
      <alignment wrapText="1"/>
    </xf>
    <xf numFmtId="2" fontId="3" fillId="2" borderId="3" xfId="5" applyNumberFormat="1" applyFont="1" applyFill="1" applyBorder="1" applyAlignment="1">
      <alignment horizontal="right" vertical="center"/>
    </xf>
    <xf numFmtId="0" fontId="4" fillId="3" borderId="3" xfId="1" applyFont="1" applyFill="1" applyBorder="1"/>
    <xf numFmtId="0" fontId="9" fillId="2" borderId="4" xfId="3" applyFont="1" applyFill="1" applyBorder="1" applyAlignment="1">
      <alignment horizontal="center" vertical="center" wrapText="1"/>
    </xf>
    <xf numFmtId="164" fontId="6" fillId="3" borderId="12" xfId="1" applyNumberFormat="1" applyFont="1" applyFill="1" applyBorder="1"/>
    <xf numFmtId="166" fontId="4" fillId="3" borderId="0" xfId="2" applyFont="1" applyFill="1"/>
    <xf numFmtId="0" fontId="6" fillId="3" borderId="0" xfId="1" applyFont="1" applyFill="1"/>
    <xf numFmtId="43" fontId="4" fillId="3" borderId="0" xfId="4" applyFont="1" applyFill="1"/>
    <xf numFmtId="0" fontId="9" fillId="2" borderId="3" xfId="3" applyFont="1" applyFill="1" applyBorder="1" applyAlignment="1">
      <alignment horizontal="center" vertical="center" wrapText="1"/>
    </xf>
    <xf numFmtId="49" fontId="17" fillId="5" borderId="5" xfId="1" applyNumberFormat="1" applyFont="1" applyFill="1" applyBorder="1" applyAlignment="1">
      <alignment horizontal="left"/>
    </xf>
    <xf numFmtId="165" fontId="1" fillId="5" borderId="5" xfId="1" applyNumberFormat="1" applyFill="1" applyBorder="1"/>
    <xf numFmtId="164" fontId="1" fillId="5" borderId="5" xfId="1" applyNumberFormat="1" applyFill="1" applyBorder="1"/>
    <xf numFmtId="0" fontId="9" fillId="2" borderId="7" xfId="3" applyFont="1" applyFill="1" applyBorder="1" applyAlignment="1">
      <alignment horizontal="left" vertical="center" wrapText="1"/>
    </xf>
    <xf numFmtId="49" fontId="7" fillId="3" borderId="14" xfId="1" applyNumberFormat="1" applyFont="1" applyFill="1" applyBorder="1" applyAlignment="1">
      <alignment horizontal="left"/>
    </xf>
    <xf numFmtId="165" fontId="4" fillId="0" borderId="4" xfId="1" applyNumberFormat="1" applyFont="1" applyFill="1" applyBorder="1"/>
    <xf numFmtId="175" fontId="4" fillId="3" borderId="16" xfId="1" applyNumberFormat="1" applyFont="1" applyFill="1" applyBorder="1" applyAlignment="1">
      <alignment horizontal="center"/>
    </xf>
    <xf numFmtId="165" fontId="9" fillId="0" borderId="5" xfId="1" applyNumberFormat="1" applyFont="1" applyFill="1" applyBorder="1"/>
    <xf numFmtId="175" fontId="4" fillId="3" borderId="12" xfId="5" applyNumberFormat="1" applyFont="1" applyFill="1" applyBorder="1" applyAlignment="1">
      <alignment horizontal="center"/>
    </xf>
    <xf numFmtId="164" fontId="6" fillId="3" borderId="11" xfId="1" applyNumberFormat="1" applyFont="1" applyFill="1" applyBorder="1" applyAlignment="1">
      <alignment horizontal="center"/>
    </xf>
    <xf numFmtId="0" fontId="5" fillId="0" borderId="0" xfId="1" applyFont="1" applyAlignment="1">
      <alignment horizontal="center" wrapText="1"/>
    </xf>
    <xf numFmtId="0" fontId="4" fillId="0" borderId="0" xfId="1" applyFont="1"/>
    <xf numFmtId="0" fontId="13" fillId="2" borderId="14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vertical="center"/>
    </xf>
    <xf numFmtId="0" fontId="13" fillId="2" borderId="9" xfId="1" applyFont="1" applyFill="1" applyBorder="1" applyAlignment="1">
      <alignment vertical="center"/>
    </xf>
    <xf numFmtId="167" fontId="13" fillId="2" borderId="3" xfId="2" applyNumberFormat="1" applyFont="1" applyFill="1" applyBorder="1" applyAlignment="1">
      <alignment horizontal="center" vertical="center"/>
    </xf>
    <xf numFmtId="0" fontId="4" fillId="3" borderId="8" xfId="1" applyFont="1" applyFill="1" applyBorder="1"/>
    <xf numFmtId="0" fontId="13" fillId="0" borderId="7" xfId="1" applyFont="1" applyBorder="1" applyAlignment="1">
      <alignment vertical="center" wrapText="1"/>
    </xf>
    <xf numFmtId="0" fontId="13" fillId="0" borderId="9" xfId="1" applyFont="1" applyBorder="1" applyAlignment="1">
      <alignment vertical="center" wrapText="1"/>
    </xf>
    <xf numFmtId="0" fontId="4" fillId="0" borderId="3" xfId="1" applyFont="1" applyBorder="1"/>
    <xf numFmtId="167" fontId="14" fillId="0" borderId="3" xfId="2" applyNumberFormat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 wrapText="1"/>
    </xf>
    <xf numFmtId="0" fontId="14" fillId="0" borderId="9" xfId="1" applyFont="1" applyBorder="1" applyAlignment="1">
      <alignment horizontal="left" vertical="center" wrapText="1"/>
    </xf>
    <xf numFmtId="3" fontId="4" fillId="0" borderId="3" xfId="1" applyNumberFormat="1" applyFont="1" applyBorder="1"/>
    <xf numFmtId="0" fontId="14" fillId="3" borderId="0" xfId="1" applyFont="1" applyFill="1" applyAlignment="1">
      <alignment vertical="center"/>
    </xf>
    <xf numFmtId="0" fontId="14" fillId="0" borderId="7" xfId="1" applyFont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43" fontId="14" fillId="3" borderId="0" xfId="1" applyNumberFormat="1" applyFont="1" applyFill="1" applyAlignment="1">
      <alignment horizontal="center" vertical="center"/>
    </xf>
    <xf numFmtId="43" fontId="1" fillId="0" borderId="0" xfId="1" applyNumberFormat="1"/>
    <xf numFmtId="0" fontId="13" fillId="0" borderId="7" xfId="1" applyFont="1" applyBorder="1" applyAlignment="1">
      <alignment vertical="center"/>
    </xf>
    <xf numFmtId="0" fontId="13" fillId="0" borderId="9" xfId="1" applyFont="1" applyBorder="1" applyAlignment="1">
      <alignment vertical="center"/>
    </xf>
    <xf numFmtId="0" fontId="4" fillId="0" borderId="3" xfId="1" applyFont="1" applyFill="1" applyBorder="1"/>
    <xf numFmtId="167" fontId="13" fillId="0" borderId="3" xfId="2" applyNumberFormat="1" applyFont="1" applyBorder="1" applyAlignment="1">
      <alignment horizontal="center" vertical="center"/>
    </xf>
    <xf numFmtId="3" fontId="4" fillId="0" borderId="3" xfId="1" applyNumberFormat="1" applyFont="1" applyFill="1" applyBorder="1"/>
    <xf numFmtId="0" fontId="4" fillId="3" borderId="0" xfId="1" applyFont="1" applyFill="1" applyAlignment="1">
      <alignment vertical="center" wrapText="1"/>
    </xf>
    <xf numFmtId="176" fontId="4" fillId="0" borderId="3" xfId="4" applyNumberFormat="1" applyFont="1" applyFill="1" applyBorder="1"/>
    <xf numFmtId="170" fontId="1" fillId="0" borderId="0" xfId="1" applyNumberFormat="1"/>
    <xf numFmtId="166" fontId="0" fillId="0" borderId="0" xfId="2" applyFont="1"/>
    <xf numFmtId="0" fontId="4" fillId="3" borderId="15" xfId="1" applyFont="1" applyFill="1" applyBorder="1"/>
    <xf numFmtId="43" fontId="0" fillId="0" borderId="0" xfId="4" applyFont="1"/>
    <xf numFmtId="0" fontId="13" fillId="2" borderId="3" xfId="1" applyFont="1" applyFill="1" applyBorder="1" applyAlignment="1">
      <alignment vertical="center"/>
    </xf>
    <xf numFmtId="167" fontId="4" fillId="3" borderId="0" xfId="1" applyNumberFormat="1" applyFont="1" applyFill="1"/>
    <xf numFmtId="177" fontId="1" fillId="0" borderId="0" xfId="1" applyNumberFormat="1"/>
    <xf numFmtId="0" fontId="8" fillId="0" borderId="0" xfId="1" applyFont="1" applyBorder="1" applyAlignment="1">
      <alignment horizontal="center"/>
    </xf>
    <xf numFmtId="165" fontId="6" fillId="3" borderId="16" xfId="1" applyNumberFormat="1" applyFont="1" applyFill="1" applyBorder="1"/>
    <xf numFmtId="165" fontId="4" fillId="3" borderId="12" xfId="1" applyNumberFormat="1" applyFont="1" applyFill="1" applyBorder="1"/>
    <xf numFmtId="165" fontId="4" fillId="3" borderId="11" xfId="1" applyNumberFormat="1" applyFont="1" applyFill="1" applyBorder="1"/>
    <xf numFmtId="0" fontId="4" fillId="0" borderId="0" xfId="1" applyFont="1" applyBorder="1"/>
    <xf numFmtId="0" fontId="4" fillId="0" borderId="2" xfId="1" applyFont="1" applyBorder="1"/>
    <xf numFmtId="0" fontId="9" fillId="0" borderId="0" xfId="1" applyFont="1" applyAlignment="1">
      <alignment horizontal="center"/>
    </xf>
    <xf numFmtId="0" fontId="4" fillId="0" borderId="0" xfId="1" applyFont="1" applyAlignment="1"/>
    <xf numFmtId="0" fontId="9" fillId="3" borderId="13" xfId="1" applyFont="1" applyFill="1" applyBorder="1" applyAlignment="1">
      <alignment horizontal="center" vertical="center"/>
    </xf>
    <xf numFmtId="0" fontId="13" fillId="4" borderId="14" xfId="1" applyFont="1" applyFill="1" applyBorder="1" applyAlignment="1">
      <alignment horizontal="center" vertical="center"/>
    </xf>
    <xf numFmtId="0" fontId="13" fillId="4" borderId="15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9" fillId="0" borderId="15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4" fillId="0" borderId="13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3" fillId="4" borderId="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3" fillId="4" borderId="7" xfId="1" applyFont="1" applyFill="1" applyBorder="1" applyAlignment="1">
      <alignment horizontal="center" vertical="center"/>
    </xf>
    <xf numFmtId="0" fontId="13" fillId="4" borderId="8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166" fontId="3" fillId="2" borderId="0" xfId="2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left" vertical="center"/>
    </xf>
    <xf numFmtId="167" fontId="3" fillId="2" borderId="0" xfId="2" applyNumberFormat="1" applyFont="1" applyFill="1" applyBorder="1" applyAlignment="1">
      <alignment horizontal="center" vertical="center"/>
    </xf>
  </cellXfs>
  <cellStyles count="6">
    <cellStyle name="Millares 2 8" xfId="4"/>
    <cellStyle name="Millares 3 2" xfId="2"/>
    <cellStyle name="Normal" xfId="0" builtinId="0"/>
    <cellStyle name="Normal 10" xfId="1"/>
    <cellStyle name="Normal 2 2" xfId="3"/>
    <cellStyle name="Porcentaj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1190625</xdr:colOff>
      <xdr:row>90</xdr:row>
      <xdr:rowOff>28575</xdr:rowOff>
    </xdr:from>
    <xdr:ext cx="1963082" cy="689409"/>
    <xdr:pic>
      <xdr:nvPicPr>
        <xdr:cNvPr id="2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15401925"/>
          <a:ext cx="1963082" cy="689409"/>
        </a:xfrm>
        <a:prstGeom prst="rect">
          <a:avLst/>
        </a:prstGeom>
      </xdr:spPr>
    </xdr:pic>
    <xdr:clientData/>
  </xdr:oneCellAnchor>
  <xdr:oneCellAnchor>
    <xdr:from>
      <xdr:col>0</xdr:col>
      <xdr:colOff>1200150</xdr:colOff>
      <xdr:row>104</xdr:row>
      <xdr:rowOff>171450</xdr:rowOff>
    </xdr:from>
    <xdr:ext cx="1963082" cy="697056"/>
    <xdr:pic>
      <xdr:nvPicPr>
        <xdr:cNvPr id="3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0150" y="18145125"/>
          <a:ext cx="1963082" cy="697056"/>
        </a:xfrm>
        <a:prstGeom prst="rect">
          <a:avLst/>
        </a:prstGeom>
      </xdr:spPr>
    </xdr:pic>
    <xdr:clientData/>
  </xdr:oneCellAnchor>
  <xdr:oneCellAnchor>
    <xdr:from>
      <xdr:col>0</xdr:col>
      <xdr:colOff>1743075</xdr:colOff>
      <xdr:row>174</xdr:row>
      <xdr:rowOff>180975</xdr:rowOff>
    </xdr:from>
    <xdr:ext cx="1963082" cy="695717"/>
    <xdr:pic>
      <xdr:nvPicPr>
        <xdr:cNvPr id="4" name="11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43075" y="31194375"/>
          <a:ext cx="1963082" cy="695717"/>
        </a:xfrm>
        <a:prstGeom prst="rect">
          <a:avLst/>
        </a:prstGeom>
      </xdr:spPr>
    </xdr:pic>
    <xdr:clientData/>
  </xdr:oneCellAnchor>
  <xdr:oneCellAnchor>
    <xdr:from>
      <xdr:col>0</xdr:col>
      <xdr:colOff>1765101</xdr:colOff>
      <xdr:row>217</xdr:row>
      <xdr:rowOff>125015</xdr:rowOff>
    </xdr:from>
    <xdr:ext cx="1963082" cy="674110"/>
    <xdr:pic>
      <xdr:nvPicPr>
        <xdr:cNvPr id="5" name="12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65101" y="37291565"/>
          <a:ext cx="1963082" cy="674110"/>
        </a:xfrm>
        <a:prstGeom prst="rect">
          <a:avLst/>
        </a:prstGeom>
      </xdr:spPr>
    </xdr:pic>
    <xdr:clientData/>
  </xdr:oneCellAnchor>
  <xdr:oneCellAnchor>
    <xdr:from>
      <xdr:col>0</xdr:col>
      <xdr:colOff>1533525</xdr:colOff>
      <xdr:row>235</xdr:row>
      <xdr:rowOff>114300</xdr:rowOff>
    </xdr:from>
    <xdr:ext cx="1963082" cy="688289"/>
    <xdr:pic>
      <xdr:nvPicPr>
        <xdr:cNvPr id="6" name="14 Image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33525" y="40500300"/>
          <a:ext cx="1963082" cy="688289"/>
        </a:xfrm>
        <a:prstGeom prst="rect">
          <a:avLst/>
        </a:prstGeom>
      </xdr:spPr>
    </xdr:pic>
    <xdr:clientData/>
  </xdr:oneCellAnchor>
  <xdr:oneCellAnchor>
    <xdr:from>
      <xdr:col>0</xdr:col>
      <xdr:colOff>1590675</xdr:colOff>
      <xdr:row>239</xdr:row>
      <xdr:rowOff>190500</xdr:rowOff>
    </xdr:from>
    <xdr:ext cx="1963082" cy="680419"/>
    <xdr:pic>
      <xdr:nvPicPr>
        <xdr:cNvPr id="7" name="15 Image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0675" y="41319450"/>
          <a:ext cx="1963082" cy="680419"/>
        </a:xfrm>
        <a:prstGeom prst="rect">
          <a:avLst/>
        </a:prstGeom>
      </xdr:spPr>
    </xdr:pic>
    <xdr:clientData/>
  </xdr:oneCellAnchor>
  <xdr:oneCellAnchor>
    <xdr:from>
      <xdr:col>0</xdr:col>
      <xdr:colOff>1266825</xdr:colOff>
      <xdr:row>97</xdr:row>
      <xdr:rowOff>381000</xdr:rowOff>
    </xdr:from>
    <xdr:ext cx="1963082" cy="697056"/>
    <xdr:pic>
      <xdr:nvPicPr>
        <xdr:cNvPr id="8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5" y="17021175"/>
          <a:ext cx="1963082" cy="6970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ESTADOS%20FINANCIEROS%20MARZO%202021/INFORMACI&#211;N%20PARA%20SUBIR%20AL%20PORTAL%20UPB/ESTADOS%20FINANCIEROS%20A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F"/>
      <sheetName val="Notas a los Edos Financiero"/>
      <sheetName val="ND-ESF"/>
      <sheetName val="ND-EA"/>
      <sheetName val="VHP"/>
      <sheetName val="ND-EFE"/>
      <sheetName val="ND- Conciliacion_Ig"/>
      <sheetName val="ND-Conciliacion_Eg"/>
      <sheetName val="ND-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yPI"/>
      <sheetName val="IR enero 2021 "/>
      <sheetName val="IR febrero 2021"/>
      <sheetName val="IR marzo 2021"/>
      <sheetName val="FF"/>
      <sheetName val="Esq Bur"/>
      <sheetName val="Rel Cta Banc"/>
      <sheetName val="AYUDAS"/>
      <sheetName val="Gto Federalizado"/>
      <sheetName val="Inform Adic"/>
      <sheetName val="Muebles"/>
      <sheetName val="0341_Muebles_UPB"/>
      <sheetName val="Inmuebles"/>
      <sheetName val="0341_Inmuebles_UP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F16">
            <v>18728078.600000001</v>
          </cell>
        </row>
      </sheetData>
      <sheetData sheetId="18"/>
      <sheetData sheetId="19">
        <row r="77">
          <cell r="F77">
            <v>12575421.1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25"/>
  <sheetViews>
    <sheetView showGridLines="0" tabSelected="1" zoomScale="70" zoomScaleNormal="70" workbookViewId="0">
      <selection activeCell="F19" sqref="F19"/>
    </sheetView>
  </sheetViews>
  <sheetFormatPr baseColWidth="10" defaultRowHeight="12.75"/>
  <cols>
    <col min="1" max="1" width="69.7109375" style="1" customWidth="1"/>
    <col min="2" max="2" width="28.42578125" style="1" customWidth="1"/>
    <col min="3" max="3" width="26.140625" style="1" customWidth="1"/>
    <col min="4" max="4" width="23.42578125" style="1" customWidth="1"/>
    <col min="5" max="5" width="17.85546875" style="1" customWidth="1"/>
    <col min="6" max="6" width="17" style="1" customWidth="1"/>
    <col min="7" max="7" width="15.140625" style="1" bestFit="1" customWidth="1"/>
    <col min="8" max="8" width="15.42578125" style="1" customWidth="1"/>
    <col min="9" max="9" width="16.42578125" style="1" customWidth="1"/>
    <col min="10" max="13" width="11.42578125" style="1"/>
    <col min="14" max="14" width="16.140625" style="1" customWidth="1"/>
    <col min="15" max="16384" width="11.42578125" style="1"/>
  </cols>
  <sheetData>
    <row r="1" spans="1:6" ht="6.75" customHeight="1">
      <c r="A1" s="282"/>
      <c r="B1" s="283"/>
      <c r="C1" s="283"/>
      <c r="D1" s="283"/>
      <c r="E1" s="283"/>
      <c r="F1" s="283"/>
    </row>
    <row r="2" spans="1:6">
      <c r="A2" s="282" t="s">
        <v>0</v>
      </c>
      <c r="B2" s="283"/>
      <c r="C2" s="283"/>
      <c r="D2" s="283"/>
      <c r="E2" s="283"/>
      <c r="F2" s="283"/>
    </row>
    <row r="3" spans="1:6" ht="14.25" customHeight="1">
      <c r="A3" s="282" t="s">
        <v>1</v>
      </c>
      <c r="B3" s="283"/>
      <c r="C3" s="283"/>
      <c r="D3" s="283"/>
      <c r="E3" s="283"/>
      <c r="F3" s="283"/>
    </row>
    <row r="4" spans="1:6">
      <c r="A4" s="2"/>
      <c r="B4" s="3"/>
      <c r="C4" s="4"/>
      <c r="D4" s="4"/>
      <c r="E4" s="4"/>
    </row>
    <row r="5" spans="1:6">
      <c r="A5" s="5" t="s">
        <v>2</v>
      </c>
      <c r="B5" s="284" t="s">
        <v>3</v>
      </c>
      <c r="C5" s="284"/>
      <c r="D5" s="284"/>
      <c r="E5" s="284"/>
    </row>
    <row r="6" spans="1:6">
      <c r="A6" s="5"/>
      <c r="B6" s="6"/>
      <c r="C6" s="7"/>
      <c r="D6" s="8"/>
      <c r="E6" s="9"/>
    </row>
    <row r="7" spans="1:6">
      <c r="A7" s="285" t="s">
        <v>4</v>
      </c>
      <c r="B7" s="285"/>
      <c r="C7" s="285"/>
      <c r="D7" s="285"/>
      <c r="E7" s="285"/>
    </row>
    <row r="8" spans="1:6">
      <c r="A8" s="10" t="s">
        <v>5</v>
      </c>
      <c r="B8" s="11"/>
      <c r="C8" s="4"/>
      <c r="D8" s="4"/>
      <c r="E8" s="4"/>
    </row>
    <row r="9" spans="1:6" ht="6.75" customHeight="1">
      <c r="A9" s="12"/>
      <c r="B9" s="3"/>
      <c r="C9" s="4"/>
      <c r="D9" s="4"/>
      <c r="E9" s="4"/>
    </row>
    <row r="10" spans="1:6">
      <c r="A10" s="13" t="s">
        <v>6</v>
      </c>
      <c r="B10" s="3"/>
      <c r="C10" s="4"/>
      <c r="D10" s="4"/>
      <c r="E10" s="4"/>
    </row>
    <row r="11" spans="1:6" ht="4.5" customHeight="1">
      <c r="B11" s="3"/>
    </row>
    <row r="12" spans="1:6">
      <c r="A12" s="14" t="s">
        <v>7</v>
      </c>
      <c r="B12" s="8"/>
      <c r="C12" s="8"/>
      <c r="D12" s="8"/>
    </row>
    <row r="13" spans="1:6">
      <c r="A13" s="15"/>
      <c r="B13" s="8"/>
      <c r="C13" s="8"/>
      <c r="D13" s="8"/>
    </row>
    <row r="14" spans="1:6" ht="20.25" customHeight="1">
      <c r="A14" s="16" t="s">
        <v>8</v>
      </c>
      <c r="B14" s="17" t="s">
        <v>9</v>
      </c>
      <c r="C14" s="17" t="s">
        <v>10</v>
      </c>
      <c r="D14" s="17" t="s">
        <v>11</v>
      </c>
    </row>
    <row r="15" spans="1:6">
      <c r="A15" s="18" t="s">
        <v>12</v>
      </c>
      <c r="B15" s="19"/>
      <c r="C15" s="19">
        <v>0</v>
      </c>
      <c r="D15" s="19">
        <v>0</v>
      </c>
    </row>
    <row r="16" spans="1:6">
      <c r="A16" s="20"/>
      <c r="B16" s="21"/>
      <c r="C16" s="21">
        <v>0</v>
      </c>
      <c r="D16" s="21">
        <v>0</v>
      </c>
    </row>
    <row r="17" spans="1:4">
      <c r="A17" s="20" t="s">
        <v>13</v>
      </c>
      <c r="B17" s="21"/>
      <c r="C17" s="21">
        <v>0</v>
      </c>
      <c r="D17" s="21">
        <v>0</v>
      </c>
    </row>
    <row r="18" spans="1:4">
      <c r="A18" s="22" t="s">
        <v>14</v>
      </c>
      <c r="B18" s="23">
        <v>2831720.15</v>
      </c>
      <c r="C18" s="21" t="s">
        <v>15</v>
      </c>
      <c r="D18" s="21" t="s">
        <v>16</v>
      </c>
    </row>
    <row r="19" spans="1:4">
      <c r="A19" s="22" t="s">
        <v>17</v>
      </c>
      <c r="B19" s="24">
        <v>1223971.6299999999</v>
      </c>
      <c r="C19" s="21" t="s">
        <v>15</v>
      </c>
      <c r="D19" s="21" t="s">
        <v>16</v>
      </c>
    </row>
    <row r="20" spans="1:4">
      <c r="A20" s="22" t="s">
        <v>18</v>
      </c>
      <c r="B20" s="23">
        <v>711092.75</v>
      </c>
      <c r="C20" s="21" t="s">
        <v>15</v>
      </c>
      <c r="D20" s="21" t="s">
        <v>16</v>
      </c>
    </row>
    <row r="21" spans="1:4" ht="15">
      <c r="A21" s="25"/>
      <c r="B21" s="26">
        <v>0</v>
      </c>
      <c r="C21" s="27"/>
      <c r="D21" s="27"/>
    </row>
    <row r="22" spans="1:4">
      <c r="A22" s="20"/>
      <c r="B22" s="21"/>
      <c r="C22" s="21">
        <v>0</v>
      </c>
      <c r="D22" s="21">
        <v>0</v>
      </c>
    </row>
    <row r="23" spans="1:4">
      <c r="A23" s="28" t="s">
        <v>19</v>
      </c>
      <c r="B23" s="27"/>
      <c r="C23" s="27">
        <v>0</v>
      </c>
      <c r="D23" s="27">
        <v>0</v>
      </c>
    </row>
    <row r="24" spans="1:4">
      <c r="A24" s="16" t="s">
        <v>20</v>
      </c>
      <c r="B24" s="29">
        <f>SUM(B18:B21)</f>
        <v>4766784.5299999993</v>
      </c>
      <c r="C24" s="8"/>
      <c r="D24" s="8"/>
    </row>
    <row r="25" spans="1:4">
      <c r="A25" s="15"/>
      <c r="B25" s="8"/>
      <c r="C25" s="8"/>
      <c r="D25" s="8"/>
    </row>
    <row r="26" spans="1:4" ht="6.75" customHeight="1">
      <c r="A26" s="15"/>
      <c r="B26" s="30"/>
      <c r="C26" s="31"/>
      <c r="D26" s="8"/>
    </row>
    <row r="27" spans="1:4">
      <c r="A27" s="14" t="s">
        <v>21</v>
      </c>
      <c r="B27" s="32"/>
      <c r="C27" s="8"/>
      <c r="D27" s="8"/>
    </row>
    <row r="29" spans="1:4" ht="18.75" customHeight="1">
      <c r="A29" s="16" t="s">
        <v>22</v>
      </c>
      <c r="B29" s="17" t="s">
        <v>9</v>
      </c>
      <c r="C29" s="17" t="s">
        <v>23</v>
      </c>
      <c r="D29" s="17" t="s">
        <v>24</v>
      </c>
    </row>
    <row r="30" spans="1:4" s="36" customFormat="1">
      <c r="A30" s="33" t="s">
        <v>25</v>
      </c>
      <c r="B30" s="34"/>
      <c r="C30" s="35"/>
      <c r="D30" s="35"/>
    </row>
    <row r="31" spans="1:4">
      <c r="A31" s="37" t="s">
        <v>26</v>
      </c>
      <c r="B31" s="34">
        <v>40000</v>
      </c>
      <c r="C31" s="38">
        <v>0</v>
      </c>
      <c r="D31" s="38">
        <v>0</v>
      </c>
    </row>
    <row r="32" spans="1:4" ht="14.25" customHeight="1">
      <c r="A32" s="20" t="s">
        <v>27</v>
      </c>
      <c r="B32" s="39">
        <v>0</v>
      </c>
      <c r="C32" s="38"/>
      <c r="D32" s="38"/>
    </row>
    <row r="33" spans="1:11" ht="14.25" customHeight="1">
      <c r="A33" s="28"/>
      <c r="B33" s="40"/>
      <c r="C33" s="41"/>
      <c r="D33" s="41"/>
    </row>
    <row r="34" spans="1:11" ht="14.25" customHeight="1">
      <c r="A34" s="16" t="s">
        <v>20</v>
      </c>
      <c r="B34" s="42">
        <f>SUM(B30:B33)</f>
        <v>40000</v>
      </c>
    </row>
    <row r="35" spans="1:11" ht="14.25" customHeight="1">
      <c r="B35" s="43"/>
    </row>
    <row r="36" spans="1:11" ht="14.25" customHeight="1">
      <c r="A36" s="1" t="s">
        <v>28</v>
      </c>
      <c r="B36" s="44"/>
    </row>
    <row r="37" spans="1:11" ht="14.25" customHeight="1">
      <c r="A37" s="45" t="s">
        <v>29</v>
      </c>
      <c r="B37" s="275" t="s">
        <v>30</v>
      </c>
      <c r="C37" s="276"/>
      <c r="D37" s="277"/>
      <c r="E37" s="46" t="s">
        <v>31</v>
      </c>
      <c r="F37" s="47" t="s">
        <v>32</v>
      </c>
    </row>
    <row r="38" spans="1:11" s="8" customFormat="1" ht="14.25" customHeight="1">
      <c r="A38" s="48" t="s">
        <v>33</v>
      </c>
      <c r="B38" s="49"/>
      <c r="C38" s="50" t="s">
        <v>34</v>
      </c>
      <c r="D38" s="51"/>
      <c r="E38" s="52">
        <v>40000</v>
      </c>
      <c r="F38" s="53" t="s">
        <v>35</v>
      </c>
      <c r="G38" s="1"/>
    </row>
    <row r="39" spans="1:11" ht="14.25" customHeight="1">
      <c r="A39" s="278" t="s">
        <v>20</v>
      </c>
      <c r="B39" s="279"/>
      <c r="C39" s="279"/>
      <c r="D39" s="280"/>
      <c r="E39" s="54">
        <f>SUM(E38:E38)</f>
        <v>40000</v>
      </c>
      <c r="F39" s="55"/>
    </row>
    <row r="40" spans="1:11" ht="14.25" customHeight="1"/>
    <row r="41" spans="1:11" ht="4.5" customHeight="1"/>
    <row r="42" spans="1:11" ht="23.25" customHeight="1">
      <c r="A42" s="16" t="s">
        <v>36</v>
      </c>
      <c r="B42" s="17" t="s">
        <v>9</v>
      </c>
      <c r="C42" s="17" t="s">
        <v>37</v>
      </c>
      <c r="D42" s="17" t="s">
        <v>38</v>
      </c>
      <c r="E42" s="17" t="s">
        <v>39</v>
      </c>
    </row>
    <row r="43" spans="1:11" ht="14.25" customHeight="1">
      <c r="A43" s="20" t="s">
        <v>40</v>
      </c>
      <c r="B43" s="38"/>
      <c r="C43" s="38"/>
      <c r="D43" s="38"/>
      <c r="E43" s="38"/>
      <c r="G43" s="56"/>
      <c r="H43" s="57"/>
    </row>
    <row r="44" spans="1:11" ht="14.25" customHeight="1">
      <c r="A44" s="37" t="s">
        <v>41</v>
      </c>
      <c r="B44" s="39">
        <v>83417.210000000006</v>
      </c>
      <c r="C44" s="39">
        <f>B44</f>
        <v>83417.210000000006</v>
      </c>
      <c r="D44" s="38"/>
      <c r="E44" s="38"/>
      <c r="F44" s="58"/>
      <c r="G44" s="58"/>
      <c r="H44" s="59"/>
      <c r="I44" s="59"/>
      <c r="K44" s="59"/>
    </row>
    <row r="45" spans="1:11" ht="14.25" customHeight="1">
      <c r="A45" s="37" t="s">
        <v>42</v>
      </c>
      <c r="B45" s="39">
        <v>80857.2</v>
      </c>
      <c r="C45" s="39">
        <v>80857.2</v>
      </c>
      <c r="D45" s="38"/>
      <c r="E45" s="38"/>
      <c r="F45" s="58"/>
      <c r="G45" s="58"/>
      <c r="H45" s="57"/>
    </row>
    <row r="46" spans="1:11" ht="14.25" customHeight="1">
      <c r="A46" s="20" t="s">
        <v>43</v>
      </c>
      <c r="B46" s="39"/>
      <c r="C46" s="39">
        <f t="shared" ref="C46:C47" si="0">B46</f>
        <v>0</v>
      </c>
      <c r="D46" s="38"/>
      <c r="E46" s="38"/>
      <c r="G46" s="57"/>
    </row>
    <row r="47" spans="1:11" ht="14.25" customHeight="1">
      <c r="A47" s="37" t="s">
        <v>44</v>
      </c>
      <c r="B47" s="39">
        <v>0</v>
      </c>
      <c r="C47" s="39">
        <f t="shared" si="0"/>
        <v>0</v>
      </c>
      <c r="D47" s="38"/>
      <c r="E47" s="38"/>
      <c r="G47" s="57"/>
    </row>
    <row r="48" spans="1:11" ht="14.25" customHeight="1">
      <c r="A48" s="28"/>
      <c r="B48" s="40"/>
      <c r="C48" s="40"/>
      <c r="D48" s="41"/>
      <c r="E48" s="41"/>
    </row>
    <row r="49" spans="1:18" ht="14.25" customHeight="1">
      <c r="A49" s="16" t="s">
        <v>20</v>
      </c>
      <c r="B49" s="60">
        <f>SUM(B43:B48)</f>
        <v>164274.41</v>
      </c>
      <c r="C49" s="60">
        <f>SUM(C43:C48)</f>
        <v>164274.41</v>
      </c>
      <c r="D49" s="61">
        <f>SUM(D43:D48)</f>
        <v>0</v>
      </c>
      <c r="E49" s="61">
        <f>SUM(E43:E48)</f>
        <v>0</v>
      </c>
    </row>
    <row r="50" spans="1:18" ht="14.25" customHeight="1"/>
    <row r="51" spans="1:18" ht="14.25" customHeight="1">
      <c r="A51" s="281" t="s">
        <v>45</v>
      </c>
      <c r="B51" s="281"/>
      <c r="C51" s="3"/>
      <c r="D51" s="62"/>
    </row>
    <row r="52" spans="1:18" ht="14.25" customHeight="1">
      <c r="A52" s="63" t="s">
        <v>29</v>
      </c>
      <c r="B52" s="275" t="s">
        <v>30</v>
      </c>
      <c r="C52" s="276"/>
      <c r="D52" s="277"/>
      <c r="E52" s="47" t="s">
        <v>31</v>
      </c>
      <c r="F52" s="63" t="s">
        <v>32</v>
      </c>
      <c r="H52" s="1" t="s">
        <v>46</v>
      </c>
    </row>
    <row r="53" spans="1:18" ht="14.25" customHeight="1">
      <c r="A53" s="64"/>
      <c r="B53" s="65"/>
      <c r="C53" s="65"/>
      <c r="D53" s="66"/>
      <c r="E53" s="67"/>
      <c r="F53" s="68"/>
    </row>
    <row r="54" spans="1:18" ht="8.25" customHeight="1">
      <c r="A54" s="64"/>
      <c r="B54" s="65"/>
      <c r="C54" s="65"/>
      <c r="D54" s="66"/>
      <c r="E54" s="67"/>
      <c r="F54" s="68"/>
    </row>
    <row r="55" spans="1:18" ht="14.25" customHeight="1">
      <c r="A55" s="69" t="s">
        <v>20</v>
      </c>
      <c r="B55" s="70"/>
      <c r="C55" s="70"/>
      <c r="D55" s="71"/>
      <c r="E55" s="54">
        <f>SUM(E53:E54)</f>
        <v>0</v>
      </c>
      <c r="F55" s="55"/>
    </row>
    <row r="56" spans="1:18" ht="14.25" customHeight="1">
      <c r="A56" s="72"/>
      <c r="E56" s="59"/>
      <c r="F56" s="59"/>
    </row>
    <row r="57" spans="1:18" ht="15" customHeight="1">
      <c r="A57" s="72" t="s">
        <v>47</v>
      </c>
      <c r="B57" s="73"/>
      <c r="C57" s="3"/>
      <c r="D57" s="62"/>
    </row>
    <row r="58" spans="1:18" ht="15" customHeight="1">
      <c r="A58" s="45" t="s">
        <v>29</v>
      </c>
      <c r="B58" s="272" t="s">
        <v>30</v>
      </c>
      <c r="C58" s="272"/>
      <c r="D58" s="272"/>
      <c r="E58" s="63" t="s">
        <v>31</v>
      </c>
      <c r="F58" s="63" t="s">
        <v>32</v>
      </c>
      <c r="M58" s="74"/>
      <c r="N58" s="74"/>
      <c r="O58" s="74"/>
      <c r="P58" s="74"/>
      <c r="Q58" s="74"/>
      <c r="R58" s="74"/>
    </row>
    <row r="59" spans="1:18" s="8" customFormat="1" ht="15" customHeight="1">
      <c r="A59" s="75" t="s">
        <v>48</v>
      </c>
      <c r="B59" s="76" t="s">
        <v>49</v>
      </c>
      <c r="C59" s="75"/>
      <c r="D59" s="75"/>
      <c r="E59" s="77">
        <v>17300</v>
      </c>
      <c r="F59" s="78" t="s">
        <v>50</v>
      </c>
      <c r="G59" s="1"/>
      <c r="H59" s="1"/>
      <c r="I59" s="1"/>
      <c r="J59" s="1"/>
      <c r="K59" s="1"/>
      <c r="L59" s="1"/>
      <c r="M59" s="79"/>
      <c r="N59" s="79"/>
      <c r="O59" s="79"/>
      <c r="P59" s="74"/>
      <c r="Q59" s="74"/>
      <c r="R59" s="74"/>
    </row>
    <row r="60" spans="1:18" s="8" customFormat="1" ht="15" customHeight="1">
      <c r="A60" s="75" t="s">
        <v>51</v>
      </c>
      <c r="B60" s="76" t="s">
        <v>49</v>
      </c>
      <c r="C60" s="75"/>
      <c r="D60" s="75"/>
      <c r="E60" s="77">
        <v>17000</v>
      </c>
      <c r="F60" s="78" t="s">
        <v>50</v>
      </c>
      <c r="G60" s="1"/>
      <c r="H60" s="1"/>
      <c r="I60" s="1"/>
      <c r="J60" s="1"/>
      <c r="K60" s="1"/>
      <c r="L60" s="1"/>
      <c r="M60" s="74"/>
      <c r="N60" s="74"/>
      <c r="O60" s="74"/>
      <c r="P60" s="74"/>
      <c r="Q60" s="74"/>
      <c r="R60" s="74"/>
    </row>
    <row r="61" spans="1:18" s="8" customFormat="1" ht="15" customHeight="1">
      <c r="A61" s="75" t="s">
        <v>52</v>
      </c>
      <c r="B61" s="76" t="s">
        <v>53</v>
      </c>
      <c r="C61" s="75"/>
      <c r="D61" s="75"/>
      <c r="E61" s="77">
        <v>19957.990000000002</v>
      </c>
      <c r="F61" s="78" t="s">
        <v>50</v>
      </c>
      <c r="G61" s="1"/>
      <c r="H61" s="1"/>
      <c r="I61" s="1"/>
      <c r="J61" s="1"/>
      <c r="K61" s="1"/>
      <c r="L61" s="1"/>
      <c r="M61" s="74"/>
      <c r="N61" s="74"/>
      <c r="O61" s="74"/>
      <c r="P61" s="74"/>
      <c r="Q61" s="74"/>
      <c r="R61" s="74"/>
    </row>
    <row r="62" spans="1:18" s="8" customFormat="1" ht="15" customHeight="1">
      <c r="A62" s="80" t="s">
        <v>54</v>
      </c>
      <c r="B62" s="75" t="s">
        <v>55</v>
      </c>
      <c r="C62" s="75"/>
      <c r="D62" s="80"/>
      <c r="E62" s="81">
        <v>-105.59</v>
      </c>
      <c r="F62" s="82" t="s">
        <v>56</v>
      </c>
      <c r="G62" s="1"/>
      <c r="H62" s="1"/>
      <c r="I62" s="1"/>
      <c r="J62" s="1"/>
      <c r="K62" s="1"/>
      <c r="L62" s="1"/>
      <c r="M62" s="74"/>
      <c r="N62" s="74"/>
      <c r="O62" s="74"/>
      <c r="P62" s="74"/>
      <c r="Q62" s="74"/>
      <c r="R62" s="74"/>
    </row>
    <row r="63" spans="1:18" s="8" customFormat="1" ht="15" customHeight="1">
      <c r="A63" s="83" t="s">
        <v>57</v>
      </c>
      <c r="B63" s="75" t="s">
        <v>58</v>
      </c>
      <c r="C63" s="75"/>
      <c r="D63" s="80"/>
      <c r="E63" s="81">
        <v>11756.86</v>
      </c>
      <c r="F63" s="82" t="s">
        <v>59</v>
      </c>
      <c r="G63" s="1"/>
      <c r="H63" s="1"/>
      <c r="I63" s="1"/>
      <c r="J63" s="1"/>
      <c r="K63" s="1"/>
      <c r="L63" s="1"/>
      <c r="M63" s="74"/>
      <c r="N63" s="74"/>
      <c r="O63" s="74"/>
      <c r="P63" s="74"/>
      <c r="Q63" s="74"/>
      <c r="R63" s="74"/>
    </row>
    <row r="64" spans="1:18" s="8" customFormat="1" ht="15" customHeight="1">
      <c r="A64" s="83" t="s">
        <v>60</v>
      </c>
      <c r="B64" s="75" t="s">
        <v>61</v>
      </c>
      <c r="C64" s="84"/>
      <c r="D64" s="85"/>
      <c r="E64" s="86">
        <v>14919.94</v>
      </c>
      <c r="F64" s="82" t="s">
        <v>62</v>
      </c>
      <c r="G64" s="1"/>
      <c r="H64" s="1"/>
      <c r="I64" s="1"/>
      <c r="J64" s="1"/>
      <c r="K64" s="1"/>
      <c r="L64" s="1"/>
      <c r="M64" s="74"/>
      <c r="N64" s="74"/>
      <c r="O64" s="74"/>
      <c r="P64" s="74"/>
      <c r="Q64" s="74"/>
      <c r="R64" s="74"/>
    </row>
    <row r="65" spans="1:19" s="8" customFormat="1" ht="15" customHeight="1">
      <c r="A65" s="83" t="s">
        <v>63</v>
      </c>
      <c r="B65" s="87" t="s">
        <v>64</v>
      </c>
      <c r="C65" s="75"/>
      <c r="D65" s="80"/>
      <c r="E65" s="81">
        <v>28</v>
      </c>
      <c r="F65" s="82" t="s">
        <v>65</v>
      </c>
      <c r="G65" s="1"/>
      <c r="H65" s="1"/>
      <c r="I65" s="1"/>
      <c r="J65" s="1"/>
      <c r="K65" s="1"/>
      <c r="L65" s="1"/>
      <c r="M65" s="74"/>
      <c r="N65" s="74"/>
      <c r="O65" s="74"/>
      <c r="P65" s="74"/>
      <c r="Q65" s="74"/>
      <c r="R65" s="74"/>
    </row>
    <row r="66" spans="1:19" ht="15" customHeight="1">
      <c r="A66" s="69" t="s">
        <v>20</v>
      </c>
      <c r="B66" s="69"/>
      <c r="C66" s="70"/>
      <c r="D66" s="71"/>
      <c r="E66" s="88">
        <f>SUM(E59:E65)</f>
        <v>80857.200000000012</v>
      </c>
      <c r="F66" s="55"/>
      <c r="M66" s="74"/>
      <c r="N66" s="74"/>
      <c r="O66" s="74"/>
      <c r="P66" s="74"/>
      <c r="Q66" s="74"/>
      <c r="R66" s="74"/>
      <c r="S66" s="8"/>
    </row>
    <row r="67" spans="1:19" ht="14.25" customHeight="1">
      <c r="E67" s="59"/>
      <c r="F67" s="59"/>
      <c r="H67" s="59"/>
      <c r="N67" s="8"/>
      <c r="O67" s="8"/>
      <c r="P67" s="8"/>
      <c r="Q67" s="8"/>
      <c r="R67" s="8"/>
      <c r="S67" s="8"/>
    </row>
    <row r="68" spans="1:19" ht="15" customHeight="1">
      <c r="A68" s="73" t="s">
        <v>66</v>
      </c>
      <c r="B68" s="73"/>
      <c r="C68" s="3"/>
      <c r="D68" s="62"/>
      <c r="N68" s="8"/>
      <c r="O68" s="8"/>
      <c r="P68" s="8"/>
      <c r="Q68" s="8"/>
      <c r="R68" s="8"/>
      <c r="S68" s="8"/>
    </row>
    <row r="69" spans="1:19" ht="15" customHeight="1">
      <c r="A69" s="45" t="s">
        <v>29</v>
      </c>
      <c r="B69" s="275" t="s">
        <v>30</v>
      </c>
      <c r="C69" s="276"/>
      <c r="D69" s="277"/>
      <c r="E69" s="47" t="s">
        <v>31</v>
      </c>
      <c r="F69" s="63" t="s">
        <v>32</v>
      </c>
    </row>
    <row r="70" spans="1:19" ht="15" customHeight="1">
      <c r="A70" s="89" t="s">
        <v>67</v>
      </c>
      <c r="B70" s="89" t="s">
        <v>67</v>
      </c>
      <c r="C70" s="90"/>
      <c r="D70" s="91"/>
      <c r="E70" s="92">
        <v>7.0000000000000007E-2</v>
      </c>
      <c r="F70" s="68"/>
      <c r="H70" s="93"/>
      <c r="J70" s="59"/>
    </row>
    <row r="71" spans="1:19" ht="15" customHeight="1">
      <c r="A71" s="69" t="s">
        <v>20</v>
      </c>
      <c r="B71" s="70"/>
      <c r="C71" s="70"/>
      <c r="D71" s="71"/>
      <c r="E71" s="94">
        <f>SUM(E70)</f>
        <v>7.0000000000000007E-2</v>
      </c>
      <c r="F71" s="55"/>
      <c r="G71" s="59"/>
      <c r="H71" s="59"/>
    </row>
    <row r="72" spans="1:19" ht="14.25" customHeight="1">
      <c r="E72" s="95"/>
      <c r="H72" s="59"/>
    </row>
    <row r="73" spans="1:19" ht="15" customHeight="1">
      <c r="A73" s="73" t="s">
        <v>68</v>
      </c>
      <c r="B73" s="73"/>
      <c r="C73" s="3"/>
      <c r="D73" s="62"/>
      <c r="E73" s="95"/>
      <c r="H73" s="59"/>
    </row>
    <row r="74" spans="1:19" ht="15" customHeight="1">
      <c r="A74" s="63" t="s">
        <v>29</v>
      </c>
      <c r="B74" s="272" t="s">
        <v>30</v>
      </c>
      <c r="C74" s="272"/>
      <c r="D74" s="272"/>
      <c r="E74" s="96" t="s">
        <v>31</v>
      </c>
      <c r="F74" s="63" t="s">
        <v>32</v>
      </c>
    </row>
    <row r="75" spans="1:19" ht="15" customHeight="1">
      <c r="A75" s="72"/>
      <c r="B75" s="268"/>
      <c r="C75" s="269"/>
      <c r="D75" s="270"/>
      <c r="E75" s="97">
        <v>0</v>
      </c>
      <c r="F75" s="98"/>
    </row>
    <row r="76" spans="1:19" ht="6" customHeight="1">
      <c r="A76" s="72"/>
      <c r="B76" s="264"/>
      <c r="C76" s="265"/>
      <c r="D76" s="271"/>
      <c r="E76" s="99"/>
      <c r="F76" s="53"/>
    </row>
    <row r="77" spans="1:19" ht="15" customHeight="1">
      <c r="A77" s="69" t="s">
        <v>20</v>
      </c>
      <c r="B77" s="100"/>
      <c r="C77" s="100"/>
      <c r="D77" s="101"/>
      <c r="E77" s="102">
        <f>SUM(E76:E76)</f>
        <v>0</v>
      </c>
      <c r="F77" s="103"/>
      <c r="H77" s="104"/>
      <c r="I77" s="105"/>
    </row>
    <row r="78" spans="1:19" s="84" customFormat="1" ht="15" customHeight="1">
      <c r="A78" s="106"/>
      <c r="B78" s="106"/>
      <c r="C78" s="106"/>
      <c r="D78" s="106"/>
      <c r="E78" s="107"/>
      <c r="F78" s="108"/>
      <c r="H78" s="109"/>
      <c r="I78" s="109"/>
      <c r="N78" s="1"/>
      <c r="O78" s="1"/>
      <c r="P78" s="1"/>
      <c r="Q78" s="1"/>
      <c r="R78" s="1"/>
      <c r="S78" s="1"/>
    </row>
    <row r="79" spans="1:19" ht="15" customHeight="1">
      <c r="A79" s="73" t="s">
        <v>69</v>
      </c>
      <c r="B79" s="73"/>
      <c r="C79" s="3"/>
      <c r="D79" s="62"/>
      <c r="E79" s="95"/>
    </row>
    <row r="80" spans="1:19" ht="15" customHeight="1">
      <c r="A80" s="63" t="s">
        <v>29</v>
      </c>
      <c r="B80" s="272" t="s">
        <v>30</v>
      </c>
      <c r="C80" s="272"/>
      <c r="D80" s="272"/>
      <c r="E80" s="96" t="s">
        <v>31</v>
      </c>
      <c r="F80" s="63" t="s">
        <v>32</v>
      </c>
    </row>
    <row r="81" spans="1:19" ht="15" customHeight="1">
      <c r="A81" s="72"/>
      <c r="B81" s="273"/>
      <c r="C81" s="274"/>
      <c r="D81" s="274"/>
      <c r="E81" s="97"/>
      <c r="F81" s="110"/>
    </row>
    <row r="82" spans="1:19" ht="15" customHeight="1">
      <c r="A82" s="69" t="s">
        <v>20</v>
      </c>
      <c r="B82" s="70"/>
      <c r="C82" s="70"/>
      <c r="D82" s="71"/>
      <c r="E82" s="94">
        <f>SUM(E81:E81)</f>
        <v>0</v>
      </c>
      <c r="F82" s="55"/>
      <c r="N82" s="84"/>
      <c r="O82" s="84"/>
      <c r="P82" s="84"/>
      <c r="Q82" s="84"/>
      <c r="R82" s="84"/>
      <c r="S82" s="84"/>
    </row>
    <row r="83" spans="1:19" ht="14.25" customHeight="1"/>
    <row r="84" spans="1:19" ht="14.25" hidden="1" customHeight="1"/>
    <row r="85" spans="1:19" ht="14.25" hidden="1" customHeight="1"/>
    <row r="86" spans="1:19" ht="14.25" customHeight="1"/>
    <row r="87" spans="1:19" ht="14.25" customHeight="1"/>
    <row r="88" spans="1:19" ht="14.25" customHeight="1">
      <c r="A88" s="14" t="s">
        <v>70</v>
      </c>
    </row>
    <row r="89" spans="1:19" ht="14.25" customHeight="1">
      <c r="A89" s="111"/>
    </row>
    <row r="90" spans="1:19" ht="24" customHeight="1">
      <c r="A90" s="16" t="s">
        <v>71</v>
      </c>
      <c r="B90" s="17" t="s">
        <v>9</v>
      </c>
      <c r="C90" s="17" t="s">
        <v>72</v>
      </c>
    </row>
    <row r="91" spans="1:19" ht="14.25" customHeight="1">
      <c r="A91" s="18" t="s">
        <v>73</v>
      </c>
      <c r="B91" s="19"/>
      <c r="C91" s="19">
        <v>0</v>
      </c>
    </row>
    <row r="92" spans="1:19" ht="14.25" customHeight="1">
      <c r="A92" s="20"/>
      <c r="B92" s="21"/>
      <c r="C92" s="21">
        <v>0</v>
      </c>
    </row>
    <row r="93" spans="1:19" ht="14.25" customHeight="1">
      <c r="A93" s="20" t="s">
        <v>74</v>
      </c>
      <c r="B93" s="21"/>
      <c r="C93" s="21"/>
    </row>
    <row r="94" spans="1:19" ht="14.25" customHeight="1">
      <c r="A94" s="28"/>
      <c r="B94" s="27"/>
      <c r="C94" s="27">
        <v>0</v>
      </c>
    </row>
    <row r="95" spans="1:19" ht="14.25" customHeight="1"/>
    <row r="96" spans="1:19" ht="14.25" customHeight="1">
      <c r="A96" s="14" t="s">
        <v>75</v>
      </c>
    </row>
    <row r="97" spans="1:19" s="36" customFormat="1" ht="14.25" customHeight="1">
      <c r="A97" s="112"/>
      <c r="N97" s="1"/>
      <c r="O97" s="1"/>
      <c r="P97" s="1"/>
      <c r="Q97" s="1"/>
      <c r="R97" s="1"/>
      <c r="S97" s="1"/>
    </row>
    <row r="98" spans="1:19" ht="36.75" customHeight="1">
      <c r="A98" s="16" t="s">
        <v>76</v>
      </c>
      <c r="B98" s="17" t="s">
        <v>9</v>
      </c>
      <c r="C98" s="17" t="s">
        <v>10</v>
      </c>
      <c r="D98" s="17" t="s">
        <v>77</v>
      </c>
      <c r="E98" s="113" t="s">
        <v>78</v>
      </c>
      <c r="F98" s="17" t="s">
        <v>79</v>
      </c>
    </row>
    <row r="99" spans="1:19" ht="14.25" customHeight="1">
      <c r="A99" s="114" t="s">
        <v>80</v>
      </c>
      <c r="B99" s="115"/>
      <c r="C99" s="19">
        <v>0</v>
      </c>
      <c r="D99" s="19">
        <v>0</v>
      </c>
      <c r="E99" s="19">
        <v>0</v>
      </c>
      <c r="F99" s="116">
        <v>0</v>
      </c>
    </row>
    <row r="100" spans="1:19" ht="14.25" customHeight="1">
      <c r="A100" s="117"/>
      <c r="B100" s="26"/>
      <c r="C100" s="27"/>
      <c r="D100" s="27"/>
      <c r="E100" s="27">
        <v>0</v>
      </c>
      <c r="F100" s="118">
        <v>0</v>
      </c>
    </row>
    <row r="101" spans="1:19" ht="14.25" customHeight="1">
      <c r="A101" s="119"/>
      <c r="B101" s="120">
        <f>SUM(B100:B100)</f>
        <v>0</v>
      </c>
      <c r="C101" s="121"/>
      <c r="D101" s="121"/>
      <c r="E101" s="121"/>
      <c r="F101" s="121"/>
      <c r="N101" s="36"/>
      <c r="O101" s="36"/>
      <c r="P101" s="36"/>
      <c r="Q101" s="36"/>
      <c r="R101" s="36"/>
      <c r="S101" s="36"/>
    </row>
    <row r="102" spans="1:19" ht="14.25" customHeight="1">
      <c r="A102" s="119"/>
      <c r="B102" s="286"/>
      <c r="C102" s="121"/>
      <c r="D102" s="121"/>
      <c r="E102" s="121"/>
      <c r="F102" s="121"/>
      <c r="N102" s="36"/>
      <c r="O102" s="36"/>
      <c r="P102" s="36"/>
      <c r="Q102" s="36"/>
      <c r="R102" s="36"/>
      <c r="S102" s="36"/>
    </row>
    <row r="103" spans="1:19">
      <c r="A103" s="122"/>
      <c r="B103" s="123"/>
      <c r="C103" s="123">
        <v>0</v>
      </c>
      <c r="D103" s="123">
        <v>0</v>
      </c>
      <c r="E103" s="123">
        <v>0</v>
      </c>
      <c r="F103" s="123">
        <v>0</v>
      </c>
    </row>
    <row r="104" spans="1:19">
      <c r="A104" s="122"/>
      <c r="B104" s="123"/>
      <c r="C104" s="123"/>
      <c r="D104" s="123"/>
      <c r="E104" s="123"/>
      <c r="F104" s="123"/>
    </row>
    <row r="105" spans="1:19" ht="26.25" customHeight="1">
      <c r="A105" s="16" t="s">
        <v>81</v>
      </c>
      <c r="B105" s="17" t="s">
        <v>9</v>
      </c>
      <c r="C105" s="17" t="s">
        <v>10</v>
      </c>
      <c r="D105" s="17" t="s">
        <v>82</v>
      </c>
      <c r="E105" s="123"/>
      <c r="F105" s="123"/>
    </row>
    <row r="106" spans="1:19">
      <c r="A106" s="20" t="s">
        <v>83</v>
      </c>
      <c r="B106" s="21"/>
      <c r="C106" s="21">
        <v>0</v>
      </c>
      <c r="D106" s="21">
        <v>0</v>
      </c>
      <c r="E106" s="123"/>
      <c r="F106" s="123"/>
    </row>
    <row r="107" spans="1:19">
      <c r="A107" s="20"/>
      <c r="B107" s="21"/>
      <c r="C107" s="21">
        <v>0</v>
      </c>
      <c r="D107" s="21">
        <v>0</v>
      </c>
      <c r="E107" s="123"/>
      <c r="F107" s="123"/>
    </row>
    <row r="108" spans="1:19">
      <c r="A108" s="124"/>
      <c r="B108" s="125"/>
      <c r="C108" s="125">
        <v>0</v>
      </c>
      <c r="D108" s="125">
        <v>0</v>
      </c>
      <c r="E108" s="123"/>
      <c r="F108" s="123"/>
    </row>
    <row r="109" spans="1:19">
      <c r="A109" s="122"/>
      <c r="B109" s="123"/>
      <c r="C109" s="123"/>
      <c r="D109" s="123"/>
      <c r="E109" s="123"/>
      <c r="F109" s="123"/>
    </row>
    <row r="110" spans="1:19">
      <c r="A110" s="122"/>
      <c r="B110" s="123"/>
      <c r="C110" s="123"/>
      <c r="D110" s="123"/>
      <c r="E110" s="123"/>
      <c r="F110" s="123"/>
    </row>
    <row r="111" spans="1:19">
      <c r="A111" s="122"/>
      <c r="B111" s="123"/>
      <c r="C111" s="123"/>
      <c r="D111" s="123"/>
      <c r="E111" s="123"/>
      <c r="F111" s="123"/>
    </row>
    <row r="112" spans="1:19">
      <c r="A112" s="111"/>
    </row>
    <row r="113" spans="1:11">
      <c r="A113" s="14" t="s">
        <v>84</v>
      </c>
    </row>
    <row r="114" spans="1:11" ht="6.75" customHeight="1">
      <c r="A114" s="111"/>
    </row>
    <row r="115" spans="1:11" ht="24" customHeight="1">
      <c r="A115" s="126" t="s">
        <v>85</v>
      </c>
      <c r="B115" s="17" t="s">
        <v>86</v>
      </c>
      <c r="C115" s="70" t="s">
        <v>87</v>
      </c>
      <c r="D115" s="17" t="s">
        <v>88</v>
      </c>
      <c r="E115" s="17" t="s">
        <v>89</v>
      </c>
      <c r="G115" s="74"/>
      <c r="H115" s="74"/>
      <c r="I115" s="74"/>
      <c r="J115" s="74"/>
      <c r="K115" s="74"/>
    </row>
    <row r="116" spans="1:11" ht="15">
      <c r="A116" s="127" t="s">
        <v>90</v>
      </c>
      <c r="B116" s="39">
        <v>72881683.730000004</v>
      </c>
      <c r="C116" s="128">
        <v>72881683.730000004</v>
      </c>
      <c r="D116" s="129">
        <v>0</v>
      </c>
      <c r="E116" s="38"/>
      <c r="G116" s="74"/>
      <c r="H116" s="74"/>
      <c r="I116" s="74"/>
      <c r="J116" s="74"/>
      <c r="K116" s="74"/>
    </row>
    <row r="117" spans="1:11" ht="15">
      <c r="A117" s="130" t="s">
        <v>91</v>
      </c>
      <c r="B117" s="131">
        <v>72881683.730000004</v>
      </c>
      <c r="C117" s="132">
        <v>72881683.730000004</v>
      </c>
      <c r="D117" s="129">
        <v>0</v>
      </c>
      <c r="E117" s="38">
        <v>0</v>
      </c>
      <c r="H117" s="74"/>
      <c r="I117" s="74"/>
      <c r="J117" s="74"/>
      <c r="K117" s="74"/>
    </row>
    <row r="118" spans="1:11" ht="15">
      <c r="A118" s="127" t="s">
        <v>92</v>
      </c>
      <c r="B118" s="39">
        <v>4642106.1100000003</v>
      </c>
      <c r="C118" s="34">
        <v>4642106.1100000003</v>
      </c>
      <c r="D118" s="129"/>
      <c r="E118" s="38"/>
      <c r="G118" s="74"/>
      <c r="H118" s="74"/>
      <c r="I118" s="74"/>
      <c r="J118" s="74"/>
      <c r="K118" s="74"/>
    </row>
    <row r="119" spans="1:11" ht="15">
      <c r="A119" s="127" t="s">
        <v>93</v>
      </c>
      <c r="B119" s="39">
        <v>89292.97</v>
      </c>
      <c r="C119" s="34">
        <v>89292.97</v>
      </c>
      <c r="D119" s="129">
        <v>0</v>
      </c>
      <c r="E119" s="38"/>
      <c r="G119" s="74"/>
      <c r="H119" s="74"/>
      <c r="I119" s="74"/>
      <c r="J119" s="74"/>
      <c r="K119" s="74"/>
    </row>
    <row r="120" spans="1:11" ht="15">
      <c r="A120" s="127" t="s">
        <v>94</v>
      </c>
      <c r="B120" s="39">
        <v>9790336.3499999996</v>
      </c>
      <c r="C120" s="34">
        <v>9773500.1099999994</v>
      </c>
      <c r="D120" s="129">
        <v>-16836.240000000002</v>
      </c>
      <c r="E120" s="38"/>
      <c r="G120" s="74"/>
      <c r="H120" s="74"/>
      <c r="I120" s="74"/>
      <c r="J120" s="74"/>
      <c r="K120" s="74"/>
    </row>
    <row r="121" spans="1:11" ht="15">
      <c r="A121" s="127" t="s">
        <v>95</v>
      </c>
      <c r="B121" s="39">
        <v>1139265.26</v>
      </c>
      <c r="C121" s="34">
        <v>1139265.26</v>
      </c>
      <c r="D121" s="129"/>
      <c r="E121" s="38"/>
      <c r="G121" s="74"/>
      <c r="H121" s="74"/>
      <c r="I121" s="74"/>
      <c r="J121" s="74"/>
      <c r="K121" s="74"/>
    </row>
    <row r="122" spans="1:11" ht="15">
      <c r="A122" s="127" t="s">
        <v>96</v>
      </c>
      <c r="B122" s="39">
        <v>1736308.91</v>
      </c>
      <c r="C122" s="34">
        <v>1736308.91</v>
      </c>
      <c r="D122" s="129"/>
      <c r="E122" s="38"/>
      <c r="G122" s="74"/>
      <c r="H122" s="74"/>
      <c r="I122" s="74"/>
      <c r="J122" s="74"/>
      <c r="K122" s="74"/>
    </row>
    <row r="123" spans="1:11" ht="15">
      <c r="A123" s="127" t="s">
        <v>97</v>
      </c>
      <c r="B123" s="39">
        <v>86500</v>
      </c>
      <c r="C123" s="34">
        <v>86500</v>
      </c>
      <c r="D123" s="129">
        <v>0</v>
      </c>
      <c r="E123" s="38"/>
      <c r="G123" s="74"/>
      <c r="H123" s="74"/>
      <c r="I123" s="74"/>
      <c r="J123" s="74"/>
      <c r="K123" s="74"/>
    </row>
    <row r="124" spans="1:11" ht="15">
      <c r="A124" s="127" t="s">
        <v>98</v>
      </c>
      <c r="B124" s="39">
        <v>229029.34</v>
      </c>
      <c r="C124" s="34">
        <v>229029.34</v>
      </c>
      <c r="D124" s="129">
        <v>0</v>
      </c>
      <c r="E124" s="38"/>
      <c r="G124" s="74"/>
      <c r="H124" s="74"/>
      <c r="I124" s="74"/>
      <c r="J124" s="74"/>
      <c r="K124" s="74"/>
    </row>
    <row r="125" spans="1:11" ht="15">
      <c r="A125" s="127" t="s">
        <v>99</v>
      </c>
      <c r="B125" s="39">
        <v>3640524.32</v>
      </c>
      <c r="C125" s="34">
        <v>3640524.32</v>
      </c>
      <c r="D125" s="129">
        <v>0</v>
      </c>
      <c r="E125" s="38"/>
      <c r="G125" s="74"/>
      <c r="H125" s="74"/>
      <c r="I125" s="74"/>
      <c r="J125" s="74"/>
      <c r="K125" s="74"/>
    </row>
    <row r="126" spans="1:11" ht="15">
      <c r="A126" s="127" t="s">
        <v>100</v>
      </c>
      <c r="B126" s="39">
        <v>1914740.94</v>
      </c>
      <c r="C126" s="34">
        <v>1914740.94</v>
      </c>
      <c r="D126" s="129"/>
      <c r="E126" s="38"/>
      <c r="G126" s="74"/>
      <c r="H126" s="74"/>
      <c r="I126" s="74"/>
      <c r="J126" s="74"/>
      <c r="K126" s="74"/>
    </row>
    <row r="127" spans="1:11" ht="15">
      <c r="A127" s="127" t="s">
        <v>101</v>
      </c>
      <c r="B127" s="39">
        <v>203127.1</v>
      </c>
      <c r="C127" s="34">
        <v>278460.98</v>
      </c>
      <c r="D127" s="129">
        <v>75333.88</v>
      </c>
      <c r="E127" s="38"/>
      <c r="G127" s="74"/>
      <c r="H127" s="74"/>
      <c r="I127" s="74"/>
      <c r="J127" s="74"/>
      <c r="K127" s="74"/>
    </row>
    <row r="128" spans="1:11" ht="15">
      <c r="A128" s="127" t="s">
        <v>102</v>
      </c>
      <c r="B128" s="39">
        <v>2027639.38</v>
      </c>
      <c r="C128" s="34">
        <v>2027639.38</v>
      </c>
      <c r="D128" s="129"/>
      <c r="E128" s="38"/>
      <c r="G128" s="74"/>
      <c r="H128" s="74"/>
      <c r="I128" s="74"/>
      <c r="J128" s="74"/>
      <c r="K128" s="74"/>
    </row>
    <row r="129" spans="1:11" ht="15">
      <c r="A129" s="127" t="s">
        <v>103</v>
      </c>
      <c r="B129" s="39">
        <v>169000</v>
      </c>
      <c r="C129" s="34">
        <v>169000</v>
      </c>
      <c r="D129" s="129"/>
      <c r="E129" s="38"/>
      <c r="G129" s="74"/>
      <c r="H129" s="74"/>
      <c r="I129" s="74"/>
      <c r="J129" s="74"/>
      <c r="K129" s="74"/>
    </row>
    <row r="130" spans="1:11" ht="15">
      <c r="A130" s="127" t="s">
        <v>104</v>
      </c>
      <c r="B130" s="39">
        <v>16450</v>
      </c>
      <c r="C130" s="34">
        <v>16450</v>
      </c>
      <c r="D130" s="129"/>
      <c r="E130" s="38"/>
      <c r="G130" s="74"/>
      <c r="H130" s="74"/>
      <c r="I130" s="74"/>
      <c r="J130" s="74"/>
      <c r="K130" s="74"/>
    </row>
    <row r="131" spans="1:11" ht="15">
      <c r="A131" s="127" t="s">
        <v>105</v>
      </c>
      <c r="B131" s="39">
        <v>760117.84</v>
      </c>
      <c r="C131" s="34">
        <v>760117.84</v>
      </c>
      <c r="D131" s="129"/>
      <c r="E131" s="38"/>
      <c r="G131" s="74"/>
      <c r="H131" s="74"/>
      <c r="I131" s="74"/>
      <c r="J131" s="74"/>
      <c r="K131" s="74"/>
    </row>
    <row r="132" spans="1:11" ht="15">
      <c r="A132" s="127" t="s">
        <v>106</v>
      </c>
      <c r="B132" s="39">
        <v>440458</v>
      </c>
      <c r="C132" s="34">
        <v>440458</v>
      </c>
      <c r="D132" s="129"/>
      <c r="E132" s="38"/>
      <c r="G132" s="74"/>
      <c r="H132" s="74"/>
      <c r="I132" s="74"/>
      <c r="J132" s="74"/>
      <c r="K132" s="74"/>
    </row>
    <row r="133" spans="1:11" ht="15">
      <c r="A133" s="127" t="s">
        <v>107</v>
      </c>
      <c r="B133" s="39">
        <v>1011910.52</v>
      </c>
      <c r="C133" s="34">
        <v>1011910.52</v>
      </c>
      <c r="D133" s="129"/>
      <c r="E133" s="38"/>
      <c r="G133" s="74"/>
      <c r="H133" s="74"/>
      <c r="I133" s="74"/>
      <c r="J133" s="74"/>
      <c r="K133" s="74"/>
    </row>
    <row r="134" spans="1:11" ht="15">
      <c r="A134" s="127" t="s">
        <v>108</v>
      </c>
      <c r="B134" s="39">
        <v>270790.40999999997</v>
      </c>
      <c r="C134" s="34">
        <v>270790.40999999997</v>
      </c>
      <c r="D134" s="129"/>
      <c r="E134" s="38"/>
      <c r="G134" s="74"/>
      <c r="H134" s="74"/>
      <c r="I134" s="74"/>
      <c r="J134" s="74"/>
      <c r="K134" s="74"/>
    </row>
    <row r="135" spans="1:11" ht="15">
      <c r="A135" s="127" t="s">
        <v>109</v>
      </c>
      <c r="B135" s="39">
        <v>3944380.16</v>
      </c>
      <c r="C135" s="34">
        <v>3944380.16</v>
      </c>
      <c r="D135" s="129"/>
      <c r="E135" s="38"/>
      <c r="G135" s="74"/>
      <c r="H135" s="74"/>
      <c r="I135" s="74"/>
      <c r="J135" s="74"/>
      <c r="K135" s="74"/>
    </row>
    <row r="136" spans="1:11" ht="15">
      <c r="A136" s="127" t="s">
        <v>110</v>
      </c>
      <c r="B136" s="39">
        <v>7788468.1299999999</v>
      </c>
      <c r="C136" s="34">
        <v>7788468.1299999999</v>
      </c>
      <c r="D136" s="129"/>
      <c r="E136" s="38"/>
      <c r="G136" s="74"/>
      <c r="H136" s="74"/>
      <c r="I136" s="74"/>
      <c r="J136" s="74"/>
      <c r="K136" s="74"/>
    </row>
    <row r="137" spans="1:11" ht="15">
      <c r="A137" s="127" t="s">
        <v>111</v>
      </c>
      <c r="B137" s="39">
        <v>402720.84</v>
      </c>
      <c r="C137" s="34">
        <v>402720.84</v>
      </c>
      <c r="D137" s="129"/>
      <c r="E137" s="38"/>
      <c r="G137" s="74"/>
      <c r="H137" s="74"/>
      <c r="I137" s="74"/>
      <c r="J137" s="74"/>
      <c r="K137" s="74"/>
    </row>
    <row r="138" spans="1:11" ht="15">
      <c r="A138" s="130" t="s">
        <v>112</v>
      </c>
      <c r="B138" s="131">
        <v>40303166.579999998</v>
      </c>
      <c r="C138" s="133">
        <v>40361664.219999999</v>
      </c>
      <c r="D138" s="129">
        <v>58497.64</v>
      </c>
      <c r="E138" s="38">
        <v>0</v>
      </c>
      <c r="G138" s="134"/>
      <c r="H138" s="74"/>
      <c r="I138" s="74"/>
      <c r="J138" s="74"/>
      <c r="K138" s="74"/>
    </row>
    <row r="139" spans="1:11" ht="15">
      <c r="A139" s="127" t="s">
        <v>113</v>
      </c>
      <c r="B139" s="129">
        <v>-4989860.49</v>
      </c>
      <c r="C139" s="128">
        <v>-4989860.49</v>
      </c>
      <c r="D139" s="129"/>
      <c r="E139" s="38"/>
      <c r="G139" s="74"/>
      <c r="H139" s="74"/>
      <c r="I139" s="74"/>
      <c r="J139" s="74"/>
      <c r="K139" s="74"/>
    </row>
    <row r="140" spans="1:11" ht="15">
      <c r="A140" s="127" t="s">
        <v>114</v>
      </c>
      <c r="B140" s="39">
        <v>-3077487.16</v>
      </c>
      <c r="C140" s="128">
        <v>-3077487.16</v>
      </c>
      <c r="D140" s="129"/>
      <c r="E140" s="38"/>
      <c r="G140" s="74"/>
      <c r="H140" s="74"/>
      <c r="I140" s="74"/>
      <c r="J140" s="74"/>
      <c r="K140" s="74"/>
    </row>
    <row r="141" spans="1:11" ht="15">
      <c r="A141" s="127" t="s">
        <v>115</v>
      </c>
      <c r="B141" s="39">
        <v>-67260.740000000005</v>
      </c>
      <c r="C141" s="128">
        <v>-67260.740000000005</v>
      </c>
      <c r="D141" s="129"/>
      <c r="E141" s="38"/>
      <c r="G141" s="74"/>
      <c r="H141" s="74"/>
      <c r="I141" s="74"/>
      <c r="J141" s="74"/>
      <c r="K141" s="74"/>
    </row>
    <row r="142" spans="1:11" ht="15">
      <c r="A142" s="127" t="s">
        <v>116</v>
      </c>
      <c r="B142" s="39">
        <v>-8132317.4199999999</v>
      </c>
      <c r="C142" s="128">
        <v>-8132317.4199999999</v>
      </c>
      <c r="D142" s="129"/>
      <c r="E142" s="38"/>
      <c r="G142" s="74"/>
      <c r="H142" s="74"/>
      <c r="I142" s="74"/>
      <c r="J142" s="74"/>
      <c r="K142" s="74"/>
    </row>
    <row r="143" spans="1:11" ht="15">
      <c r="A143" s="127" t="s">
        <v>117</v>
      </c>
      <c r="B143" s="39">
        <v>-590896.81999999995</v>
      </c>
      <c r="C143" s="128">
        <v>-590896.81999999995</v>
      </c>
      <c r="D143" s="129"/>
      <c r="E143" s="38"/>
      <c r="G143" s="74"/>
      <c r="H143" s="74"/>
      <c r="I143" s="74"/>
      <c r="J143" s="74"/>
      <c r="K143" s="74"/>
    </row>
    <row r="144" spans="1:11" ht="15">
      <c r="A144" s="127" t="s">
        <v>118</v>
      </c>
      <c r="B144" s="39">
        <v>-962238.44</v>
      </c>
      <c r="C144" s="128">
        <v>-962238.44</v>
      </c>
      <c r="D144" s="129"/>
      <c r="E144" s="38"/>
      <c r="G144" s="74"/>
      <c r="H144" s="74"/>
      <c r="I144" s="74"/>
      <c r="J144" s="74"/>
      <c r="K144" s="74"/>
    </row>
    <row r="145" spans="1:11" ht="15">
      <c r="A145" s="127" t="s">
        <v>119</v>
      </c>
      <c r="B145" s="39">
        <v>-47575</v>
      </c>
      <c r="C145" s="128">
        <v>-47575</v>
      </c>
      <c r="D145" s="129"/>
      <c r="E145" s="38"/>
      <c r="G145" s="74"/>
      <c r="H145" s="74"/>
      <c r="I145" s="74"/>
      <c r="J145" s="74"/>
      <c r="K145" s="74"/>
    </row>
    <row r="146" spans="1:11" ht="15">
      <c r="A146" s="127" t="s">
        <v>120</v>
      </c>
      <c r="B146" s="39">
        <v>-130173.54</v>
      </c>
      <c r="C146" s="128">
        <v>-130173.54</v>
      </c>
      <c r="D146" s="129"/>
      <c r="E146" s="38"/>
      <c r="G146" s="74"/>
      <c r="H146" s="74"/>
      <c r="I146" s="74"/>
      <c r="J146" s="74"/>
      <c r="K146" s="74"/>
    </row>
    <row r="147" spans="1:11" ht="15">
      <c r="A147" s="127" t="s">
        <v>121</v>
      </c>
      <c r="B147" s="39">
        <v>-2428912.73</v>
      </c>
      <c r="C147" s="128">
        <v>-2428912.73</v>
      </c>
      <c r="D147" s="129"/>
      <c r="E147" s="38"/>
      <c r="G147" s="74"/>
      <c r="H147" s="74"/>
      <c r="I147" s="74"/>
      <c r="J147" s="74"/>
      <c r="K147" s="74"/>
    </row>
    <row r="148" spans="1:11" ht="15">
      <c r="A148" s="127" t="s">
        <v>122</v>
      </c>
      <c r="B148" s="39">
        <v>-1053018.8799999999</v>
      </c>
      <c r="C148" s="128">
        <v>-1053018.8799999999</v>
      </c>
      <c r="D148" s="129"/>
      <c r="E148" s="38"/>
      <c r="G148" s="74"/>
      <c r="H148" s="74"/>
      <c r="I148" s="74"/>
      <c r="J148" s="74"/>
      <c r="K148" s="74"/>
    </row>
    <row r="149" spans="1:11" ht="15">
      <c r="A149" s="127" t="s">
        <v>123</v>
      </c>
      <c r="B149" s="39">
        <v>-174223.54</v>
      </c>
      <c r="C149" s="128">
        <v>-174223.54</v>
      </c>
      <c r="D149" s="129"/>
      <c r="E149" s="38"/>
      <c r="G149" s="74"/>
      <c r="H149" s="74"/>
      <c r="I149" s="74"/>
      <c r="J149" s="74"/>
      <c r="K149" s="74"/>
    </row>
    <row r="150" spans="1:11" ht="15">
      <c r="A150" s="127" t="s">
        <v>124</v>
      </c>
      <c r="B150" s="39">
        <v>-1841848.82</v>
      </c>
      <c r="C150" s="128">
        <v>-1841848.82</v>
      </c>
      <c r="D150" s="129"/>
      <c r="E150" s="38"/>
      <c r="G150" s="74"/>
      <c r="H150" s="74"/>
      <c r="I150" s="74"/>
      <c r="J150" s="74"/>
      <c r="K150" s="74"/>
    </row>
    <row r="151" spans="1:11" ht="15">
      <c r="A151" s="127" t="s">
        <v>125</v>
      </c>
      <c r="B151" s="39">
        <v>-16450</v>
      </c>
      <c r="C151" s="128">
        <v>-16450</v>
      </c>
      <c r="D151" s="129"/>
      <c r="E151" s="38"/>
      <c r="G151" s="74"/>
      <c r="H151" s="74"/>
      <c r="I151" s="74"/>
      <c r="J151" s="74"/>
      <c r="K151" s="74"/>
    </row>
    <row r="152" spans="1:11" ht="15">
      <c r="A152" s="127" t="s">
        <v>126</v>
      </c>
      <c r="B152" s="39">
        <v>-760117.84</v>
      </c>
      <c r="C152" s="128">
        <v>-760117.84</v>
      </c>
      <c r="D152" s="129"/>
      <c r="E152" s="38"/>
      <c r="G152" s="74"/>
      <c r="H152" s="74"/>
      <c r="I152" s="74"/>
      <c r="J152" s="74"/>
      <c r="K152" s="74"/>
    </row>
    <row r="153" spans="1:11" ht="15">
      <c r="A153" s="127" t="s">
        <v>127</v>
      </c>
      <c r="B153" s="39">
        <v>-352656.4</v>
      </c>
      <c r="C153" s="128">
        <v>-352656.4</v>
      </c>
      <c r="D153" s="129"/>
      <c r="E153" s="38"/>
      <c r="G153" s="74"/>
      <c r="H153" s="74"/>
      <c r="I153" s="74"/>
      <c r="J153" s="74"/>
      <c r="K153" s="74"/>
    </row>
    <row r="154" spans="1:11" ht="15">
      <c r="A154" s="127" t="s">
        <v>128</v>
      </c>
      <c r="B154" s="39">
        <v>-483729.97</v>
      </c>
      <c r="C154" s="128">
        <v>-483729.97</v>
      </c>
      <c r="D154" s="129"/>
      <c r="E154" s="38"/>
      <c r="G154" s="74"/>
      <c r="H154" s="74"/>
      <c r="I154" s="74"/>
      <c r="J154" s="74"/>
      <c r="K154" s="74"/>
    </row>
    <row r="155" spans="1:11" ht="15">
      <c r="A155" s="127" t="s">
        <v>129</v>
      </c>
      <c r="B155" s="39">
        <v>-180575.12</v>
      </c>
      <c r="C155" s="128">
        <v>-180575.12</v>
      </c>
      <c r="D155" s="129"/>
      <c r="E155" s="38"/>
      <c r="G155" s="74"/>
      <c r="H155" s="74"/>
      <c r="I155" s="74"/>
      <c r="J155" s="74"/>
      <c r="K155" s="74"/>
    </row>
    <row r="156" spans="1:11" ht="15">
      <c r="A156" s="127" t="s">
        <v>130</v>
      </c>
      <c r="B156" s="39">
        <v>-811153.18</v>
      </c>
      <c r="C156" s="128">
        <v>-811153.18</v>
      </c>
      <c r="D156" s="129"/>
      <c r="E156" s="38"/>
      <c r="G156" s="74"/>
      <c r="H156" s="74"/>
      <c r="I156" s="74"/>
      <c r="J156" s="74"/>
      <c r="K156" s="74"/>
    </row>
    <row r="157" spans="1:11" ht="15">
      <c r="A157" s="127" t="s">
        <v>131</v>
      </c>
      <c r="B157" s="39">
        <v>-4800431.47</v>
      </c>
      <c r="C157" s="128">
        <v>-4800431.47</v>
      </c>
      <c r="D157" s="129"/>
      <c r="E157" s="38"/>
      <c r="G157" s="74"/>
      <c r="H157" s="74"/>
      <c r="I157" s="74"/>
      <c r="J157" s="74"/>
      <c r="K157" s="74"/>
    </row>
    <row r="158" spans="1:11" ht="15">
      <c r="A158" s="127" t="s">
        <v>132</v>
      </c>
      <c r="B158" s="39">
        <v>-188778.4</v>
      </c>
      <c r="C158" s="128">
        <v>-188778.4</v>
      </c>
      <c r="D158" s="129"/>
      <c r="E158" s="38"/>
      <c r="G158" s="74"/>
      <c r="H158" s="74"/>
      <c r="I158" s="74"/>
      <c r="J158" s="74"/>
      <c r="K158" s="74"/>
    </row>
    <row r="159" spans="1:11" ht="15">
      <c r="A159" s="130" t="s">
        <v>133</v>
      </c>
      <c r="B159" s="135">
        <v>-31089705.960000001</v>
      </c>
      <c r="C159" s="132">
        <v>-31089705.960000001</v>
      </c>
      <c r="D159" s="129"/>
      <c r="E159" s="38">
        <v>0</v>
      </c>
      <c r="G159" s="74"/>
      <c r="H159" s="74"/>
      <c r="I159" s="74"/>
      <c r="J159" s="74"/>
      <c r="K159" s="74"/>
    </row>
    <row r="160" spans="1:11" ht="14.25" customHeight="1">
      <c r="A160" s="126" t="s">
        <v>20</v>
      </c>
      <c r="B160" s="42">
        <f>B117+B138+B159</f>
        <v>82095144.349999994</v>
      </c>
      <c r="C160" s="136">
        <f>C117+C138+C159</f>
        <v>82153641.99000001</v>
      </c>
      <c r="D160" s="42">
        <f>D117+D138+D159</f>
        <v>58497.64</v>
      </c>
      <c r="E160" s="61">
        <f>SUM(E117:E158)</f>
        <v>0</v>
      </c>
      <c r="G160" s="74"/>
      <c r="H160" s="74"/>
      <c r="I160" s="74"/>
      <c r="J160" s="74"/>
      <c r="K160" s="74"/>
    </row>
    <row r="162" spans="1:5" ht="21.75" customHeight="1">
      <c r="A162" s="16" t="s">
        <v>134</v>
      </c>
      <c r="B162" s="17" t="s">
        <v>86</v>
      </c>
      <c r="C162" s="17" t="s">
        <v>87</v>
      </c>
      <c r="D162" s="17" t="s">
        <v>88</v>
      </c>
      <c r="E162" s="17" t="s">
        <v>89</v>
      </c>
    </row>
    <row r="163" spans="1:5">
      <c r="A163" s="18" t="s">
        <v>135</v>
      </c>
      <c r="B163" s="19"/>
      <c r="C163" s="19"/>
      <c r="D163" s="19"/>
      <c r="E163" s="19"/>
    </row>
    <row r="164" spans="1:5">
      <c r="A164" s="20" t="s">
        <v>136</v>
      </c>
      <c r="B164" s="21"/>
      <c r="C164" s="21"/>
      <c r="D164" s="21"/>
      <c r="E164" s="21"/>
    </row>
    <row r="165" spans="1:5">
      <c r="A165" s="20" t="s">
        <v>137</v>
      </c>
      <c r="B165" s="21"/>
      <c r="C165" s="21"/>
      <c r="D165" s="21"/>
      <c r="E165" s="21"/>
    </row>
    <row r="166" spans="1:5">
      <c r="A166" s="28"/>
      <c r="B166" s="27"/>
      <c r="C166" s="27"/>
      <c r="D166" s="27"/>
      <c r="E166" s="27"/>
    </row>
    <row r="167" spans="1:5" ht="14.25" customHeight="1">
      <c r="A167" s="126" t="s">
        <v>20</v>
      </c>
      <c r="B167" s="61">
        <f>SUM(B163:B166)</f>
        <v>0</v>
      </c>
      <c r="C167" s="61">
        <f>SUM(C163:C166)</f>
        <v>0</v>
      </c>
      <c r="D167" s="61">
        <f>SUM(D163:D166)</f>
        <v>0</v>
      </c>
      <c r="E167" s="61">
        <f>SUM(E163:E166)</f>
        <v>0</v>
      </c>
    </row>
    <row r="169" spans="1:5" ht="27" customHeight="1">
      <c r="A169" s="16" t="s">
        <v>138</v>
      </c>
      <c r="B169" s="17" t="s">
        <v>9</v>
      </c>
      <c r="D169" s="137"/>
    </row>
    <row r="170" spans="1:5">
      <c r="A170" s="18" t="s">
        <v>139</v>
      </c>
      <c r="B170" s="19"/>
    </row>
    <row r="171" spans="1:5" ht="10.5" customHeight="1">
      <c r="A171" s="37"/>
      <c r="B171" s="21"/>
    </row>
    <row r="172" spans="1:5" ht="5.25" customHeight="1">
      <c r="A172" s="28"/>
      <c r="B172" s="27"/>
    </row>
    <row r="175" spans="1:5" ht="22.5" customHeight="1">
      <c r="A175" s="138" t="s">
        <v>140</v>
      </c>
      <c r="B175" s="139" t="s">
        <v>9</v>
      </c>
      <c r="C175" s="140" t="s">
        <v>141</v>
      </c>
    </row>
    <row r="176" spans="1:5">
      <c r="A176" s="141"/>
      <c r="B176" s="142"/>
      <c r="C176" s="143"/>
    </row>
    <row r="177" spans="1:14">
      <c r="A177" s="144"/>
      <c r="B177" s="145"/>
      <c r="C177" s="145"/>
    </row>
    <row r="178" spans="1:14">
      <c r="A178" s="146"/>
      <c r="B178" s="147"/>
      <c r="C178" s="147"/>
    </row>
    <row r="180" spans="1:14" hidden="1"/>
    <row r="181" spans="1:14" hidden="1"/>
    <row r="182" spans="1:14" hidden="1"/>
    <row r="183" spans="1:14" hidden="1"/>
    <row r="185" spans="1:14">
      <c r="A185" s="10" t="s">
        <v>142</v>
      </c>
    </row>
    <row r="186" spans="1:14" ht="8.25" customHeight="1"/>
    <row r="187" spans="1:14" ht="20.25" customHeight="1">
      <c r="A187" s="138" t="s">
        <v>143</v>
      </c>
      <c r="B187" s="139" t="s">
        <v>9</v>
      </c>
      <c r="C187" s="17" t="s">
        <v>37</v>
      </c>
      <c r="D187" s="17" t="s">
        <v>38</v>
      </c>
      <c r="E187" s="17" t="s">
        <v>39</v>
      </c>
      <c r="N187" s="59"/>
    </row>
    <row r="188" spans="1:14" ht="15">
      <c r="A188" s="114" t="s">
        <v>144</v>
      </c>
      <c r="B188" s="148"/>
      <c r="C188" s="149"/>
      <c r="D188" s="148"/>
      <c r="E188" s="148"/>
      <c r="G188" s="74"/>
      <c r="H188" s="74"/>
      <c r="N188" s="59"/>
    </row>
    <row r="189" spans="1:14" ht="15">
      <c r="A189" s="1" t="s">
        <v>145</v>
      </c>
      <c r="B189" s="23">
        <v>-166050.31</v>
      </c>
      <c r="C189" s="39">
        <f>+B189</f>
        <v>-166050.31</v>
      </c>
      <c r="D189" s="38"/>
      <c r="E189" s="38"/>
      <c r="G189" s="74"/>
      <c r="H189" s="74"/>
      <c r="N189" s="59"/>
    </row>
    <row r="190" spans="1:14" ht="15">
      <c r="A190" s="1" t="s">
        <v>146</v>
      </c>
      <c r="B190" s="23">
        <v>-41059.47</v>
      </c>
      <c r="C190" s="39">
        <f t="shared" ref="C190:C200" si="1">+B190</f>
        <v>-41059.47</v>
      </c>
      <c r="D190" s="38"/>
      <c r="E190" s="38"/>
      <c r="G190" s="74"/>
      <c r="H190" s="74"/>
      <c r="N190" s="59"/>
    </row>
    <row r="191" spans="1:14" ht="15">
      <c r="A191" s="1" t="s">
        <v>147</v>
      </c>
      <c r="B191" s="23">
        <v>-70.45</v>
      </c>
      <c r="C191" s="39">
        <f t="shared" si="1"/>
        <v>-70.45</v>
      </c>
      <c r="D191" s="38"/>
      <c r="E191" s="38"/>
      <c r="G191" s="74"/>
      <c r="H191" s="74"/>
      <c r="N191" s="59"/>
    </row>
    <row r="192" spans="1:14" ht="15">
      <c r="A192" s="1" t="s">
        <v>148</v>
      </c>
      <c r="B192" s="23">
        <v>-0.5</v>
      </c>
      <c r="C192" s="34">
        <f t="shared" si="1"/>
        <v>-0.5</v>
      </c>
      <c r="D192" s="38"/>
      <c r="E192" s="38"/>
      <c r="G192" s="74"/>
      <c r="H192" s="74"/>
    </row>
    <row r="193" spans="1:14" ht="15">
      <c r="A193" s="1" t="s">
        <v>149</v>
      </c>
      <c r="B193" s="23">
        <v>-29305.02</v>
      </c>
      <c r="C193" s="39">
        <f t="shared" si="1"/>
        <v>-29305.02</v>
      </c>
      <c r="D193" s="38"/>
      <c r="E193" s="38"/>
      <c r="G193" s="74"/>
      <c r="H193" s="74"/>
    </row>
    <row r="194" spans="1:14" ht="15">
      <c r="A194" s="1" t="s">
        <v>150</v>
      </c>
      <c r="B194" s="23">
        <v>-123593.9</v>
      </c>
      <c r="C194" s="39">
        <f t="shared" si="1"/>
        <v>-123593.9</v>
      </c>
      <c r="D194" s="38"/>
      <c r="E194" s="38"/>
      <c r="G194" s="74"/>
      <c r="H194" s="74"/>
      <c r="N194" s="59"/>
    </row>
    <row r="195" spans="1:14" ht="15">
      <c r="A195" s="1" t="s">
        <v>151</v>
      </c>
      <c r="B195" s="23">
        <v>-62957</v>
      </c>
      <c r="C195" s="39">
        <f t="shared" si="1"/>
        <v>-62957</v>
      </c>
      <c r="D195" s="38"/>
      <c r="E195" s="38"/>
      <c r="G195" s="74"/>
      <c r="H195" s="74"/>
      <c r="N195" s="59"/>
    </row>
    <row r="196" spans="1:14" ht="15">
      <c r="A196" s="1" t="s">
        <v>152</v>
      </c>
      <c r="B196" s="23">
        <v>-1226214.8600000001</v>
      </c>
      <c r="C196" s="39">
        <f t="shared" si="1"/>
        <v>-1226214.8600000001</v>
      </c>
      <c r="D196" s="38"/>
      <c r="E196" s="38"/>
      <c r="G196" s="74"/>
      <c r="H196" s="74"/>
      <c r="N196" s="59"/>
    </row>
    <row r="197" spans="1:14" ht="15">
      <c r="A197" s="1" t="s">
        <v>153</v>
      </c>
      <c r="B197" s="23">
        <v>-2246.17</v>
      </c>
      <c r="C197" s="39">
        <f t="shared" si="1"/>
        <v>-2246.17</v>
      </c>
      <c r="D197" s="38"/>
      <c r="E197" s="38"/>
      <c r="G197" s="74"/>
      <c r="H197" s="74"/>
      <c r="N197" s="59"/>
    </row>
    <row r="198" spans="1:14" ht="15">
      <c r="A198" s="1" t="s">
        <v>154</v>
      </c>
      <c r="B198" s="23">
        <v>-1853.41</v>
      </c>
      <c r="C198" s="39">
        <f t="shared" si="1"/>
        <v>-1853.41</v>
      </c>
      <c r="D198" s="38"/>
      <c r="E198" s="38"/>
      <c r="G198" s="74"/>
      <c r="H198" s="74"/>
      <c r="N198" s="59"/>
    </row>
    <row r="199" spans="1:14" ht="15">
      <c r="A199" s="1" t="s">
        <v>155</v>
      </c>
      <c r="B199" s="23">
        <v>-59297.11</v>
      </c>
      <c r="C199" s="39">
        <f t="shared" si="1"/>
        <v>-59297.11</v>
      </c>
      <c r="D199" s="38"/>
      <c r="E199" s="38"/>
      <c r="G199" s="74"/>
      <c r="H199" s="74"/>
      <c r="N199" s="59"/>
    </row>
    <row r="200" spans="1:14" ht="15">
      <c r="A200" s="1" t="s">
        <v>156</v>
      </c>
      <c r="B200" s="23">
        <v>-1024.1600000000001</v>
      </c>
      <c r="C200" s="39">
        <f t="shared" si="1"/>
        <v>-1024.1600000000001</v>
      </c>
      <c r="D200" s="38"/>
      <c r="E200" s="38"/>
      <c r="G200" s="74"/>
      <c r="H200" s="74"/>
      <c r="N200" s="59"/>
    </row>
    <row r="201" spans="1:14" ht="14.25" customHeight="1">
      <c r="A201" s="16" t="s">
        <v>20</v>
      </c>
      <c r="B201" s="29">
        <f>SUM(B189:B200)</f>
        <v>-1713672.36</v>
      </c>
      <c r="C201" s="29">
        <f>SUM(C189:C200)</f>
        <v>-1713672.36</v>
      </c>
      <c r="D201" s="61">
        <f>SUM(D188:D200)</f>
        <v>0</v>
      </c>
      <c r="E201" s="61">
        <f>SUM(E157:E200)</f>
        <v>0</v>
      </c>
    </row>
    <row r="202" spans="1:14" ht="14.25" customHeight="1"/>
    <row r="203" spans="1:14" ht="14.25" customHeight="1"/>
    <row r="204" spans="1:14" ht="14.25" customHeight="1"/>
    <row r="205" spans="1:14" ht="14.25" customHeight="1"/>
    <row r="207" spans="1:14" ht="7.5" customHeight="1"/>
    <row r="208" spans="1:14">
      <c r="A208" s="150" t="s">
        <v>157</v>
      </c>
      <c r="B208" s="151"/>
      <c r="C208" s="3"/>
      <c r="D208" s="62"/>
    </row>
    <row r="209" spans="1:19">
      <c r="A209" s="45" t="s">
        <v>29</v>
      </c>
      <c r="B209" s="275" t="s">
        <v>30</v>
      </c>
      <c r="C209" s="276"/>
      <c r="D209" s="277"/>
      <c r="E209" s="47" t="s">
        <v>31</v>
      </c>
      <c r="F209" s="63" t="s">
        <v>32</v>
      </c>
    </row>
    <row r="210" spans="1:19">
      <c r="A210" s="152"/>
      <c r="B210" s="153"/>
      <c r="C210" s="65"/>
      <c r="D210" s="66"/>
      <c r="E210" s="154"/>
      <c r="F210" s="155"/>
    </row>
    <row r="211" spans="1:19">
      <c r="A211" s="69" t="s">
        <v>20</v>
      </c>
      <c r="B211" s="70"/>
      <c r="C211" s="70"/>
      <c r="D211" s="71"/>
      <c r="E211" s="156">
        <f>SUM(E210:E210)</f>
        <v>0</v>
      </c>
      <c r="F211" s="55"/>
    </row>
    <row r="212" spans="1:19">
      <c r="E212" s="137"/>
    </row>
    <row r="213" spans="1:19">
      <c r="A213" s="151" t="s">
        <v>158</v>
      </c>
      <c r="B213" s="151"/>
      <c r="C213" s="3"/>
      <c r="D213" s="62"/>
    </row>
    <row r="214" spans="1:19">
      <c r="A214" s="45" t="s">
        <v>29</v>
      </c>
      <c r="B214" s="275" t="s">
        <v>30</v>
      </c>
      <c r="C214" s="276"/>
      <c r="D214" s="277"/>
      <c r="E214" s="47" t="s">
        <v>31</v>
      </c>
      <c r="F214" s="63" t="s">
        <v>32</v>
      </c>
      <c r="G214" s="257"/>
    </row>
    <row r="215" spans="1:19">
      <c r="A215" s="72"/>
      <c r="B215" s="89"/>
      <c r="C215" s="90"/>
      <c r="D215" s="91"/>
      <c r="E215" s="154"/>
      <c r="F215" s="155"/>
      <c r="G215" s="257"/>
    </row>
    <row r="216" spans="1:19">
      <c r="A216" s="69" t="s">
        <v>20</v>
      </c>
      <c r="B216" s="70"/>
      <c r="C216" s="70"/>
      <c r="D216" s="71"/>
      <c r="E216" s="54">
        <f>SUM(E215)</f>
        <v>0</v>
      </c>
      <c r="F216" s="55"/>
      <c r="G216" s="257"/>
    </row>
    <row r="218" spans="1:19" ht="20.25" customHeight="1">
      <c r="A218" s="138" t="s">
        <v>159</v>
      </c>
      <c r="B218" s="139" t="s">
        <v>9</v>
      </c>
      <c r="C218" s="17" t="s">
        <v>160</v>
      </c>
      <c r="D218" s="17" t="s">
        <v>141</v>
      </c>
      <c r="N218" s="8"/>
      <c r="O218" s="8"/>
      <c r="P218" s="8"/>
      <c r="Q218" s="8"/>
      <c r="R218" s="8"/>
      <c r="S218" s="8"/>
    </row>
    <row r="219" spans="1:19">
      <c r="A219" s="114" t="s">
        <v>161</v>
      </c>
      <c r="B219" s="157"/>
      <c r="C219" s="158"/>
      <c r="D219" s="159"/>
      <c r="N219" s="8"/>
      <c r="O219" s="8"/>
      <c r="P219" s="8"/>
      <c r="Q219" s="8"/>
      <c r="R219" s="8"/>
      <c r="S219" s="8"/>
    </row>
    <row r="220" spans="1:19">
      <c r="A220" s="160"/>
      <c r="B220" s="161"/>
      <c r="C220" s="162"/>
      <c r="D220" s="163"/>
    </row>
    <row r="221" spans="1:19" ht="6.75" customHeight="1"/>
    <row r="223" spans="1:19" ht="27.75" customHeight="1">
      <c r="A223" s="138" t="s">
        <v>162</v>
      </c>
      <c r="B223" s="139" t="s">
        <v>9</v>
      </c>
      <c r="C223" s="17" t="s">
        <v>160</v>
      </c>
      <c r="D223" s="17" t="s">
        <v>141</v>
      </c>
    </row>
    <row r="224" spans="1:19">
      <c r="A224" s="114" t="s">
        <v>163</v>
      </c>
      <c r="B224" s="157"/>
      <c r="C224" s="158"/>
      <c r="D224" s="159"/>
    </row>
    <row r="225" spans="1:6" ht="7.5" customHeight="1">
      <c r="A225" s="160"/>
      <c r="B225" s="164"/>
      <c r="C225" s="162"/>
      <c r="D225" s="163"/>
    </row>
    <row r="226" spans="1:6">
      <c r="A226" s="16" t="s">
        <v>20</v>
      </c>
      <c r="B226" s="29">
        <f>SUM(B224:B225)</f>
        <v>0</v>
      </c>
      <c r="C226" s="61"/>
    </row>
    <row r="229" spans="1:6">
      <c r="A229" s="165" t="s">
        <v>164</v>
      </c>
      <c r="B229" s="151"/>
      <c r="C229" s="3"/>
      <c r="D229" s="62"/>
    </row>
    <row r="230" spans="1:6">
      <c r="A230" s="45" t="s">
        <v>29</v>
      </c>
      <c r="B230" s="258" t="s">
        <v>30</v>
      </c>
      <c r="C230" s="259"/>
      <c r="D230" s="260"/>
      <c r="E230" s="166" t="s">
        <v>31</v>
      </c>
      <c r="F230" s="63" t="s">
        <v>32</v>
      </c>
    </row>
    <row r="231" spans="1:6" ht="25.5">
      <c r="A231" s="167" t="s">
        <v>165</v>
      </c>
      <c r="B231" s="261" t="s">
        <v>166</v>
      </c>
      <c r="C231" s="262"/>
      <c r="D231" s="263"/>
      <c r="E231" s="168">
        <v>4500</v>
      </c>
      <c r="F231" s="169">
        <v>43862</v>
      </c>
    </row>
    <row r="232" spans="1:6">
      <c r="A232" s="72"/>
      <c r="B232" s="264"/>
      <c r="C232" s="265"/>
      <c r="D232" s="265"/>
      <c r="E232" s="170"/>
      <c r="F232" s="110"/>
    </row>
    <row r="233" spans="1:6">
      <c r="A233" s="69" t="s">
        <v>20</v>
      </c>
      <c r="B233" s="100"/>
      <c r="C233" s="100"/>
      <c r="D233" s="101"/>
      <c r="E233" s="171">
        <f>SUM(E231:E232)</f>
        <v>4500</v>
      </c>
      <c r="F233" s="55"/>
    </row>
    <row r="236" spans="1:6" ht="24" customHeight="1">
      <c r="A236" s="138" t="s">
        <v>167</v>
      </c>
      <c r="B236" s="139" t="s">
        <v>9</v>
      </c>
      <c r="C236" s="17" t="s">
        <v>160</v>
      </c>
      <c r="D236" s="17" t="s">
        <v>141</v>
      </c>
    </row>
    <row r="237" spans="1:6">
      <c r="A237" s="114" t="s">
        <v>168</v>
      </c>
      <c r="B237" s="157"/>
      <c r="C237" s="158"/>
      <c r="D237" s="159"/>
    </row>
    <row r="238" spans="1:6">
      <c r="A238" s="160"/>
      <c r="B238" s="161"/>
      <c r="C238" s="162"/>
      <c r="D238" s="163"/>
    </row>
    <row r="239" spans="1:6" ht="9" customHeight="1"/>
    <row r="240" spans="1:6" ht="24" customHeight="1">
      <c r="A240" s="138" t="s">
        <v>169</v>
      </c>
      <c r="B240" s="139" t="s">
        <v>9</v>
      </c>
      <c r="C240" s="172" t="s">
        <v>160</v>
      </c>
      <c r="D240" s="172" t="s">
        <v>77</v>
      </c>
    </row>
    <row r="241" spans="1:8">
      <c r="A241" s="114" t="s">
        <v>170</v>
      </c>
      <c r="B241" s="19"/>
      <c r="C241" s="19">
        <v>0</v>
      </c>
      <c r="D241" s="19">
        <v>0</v>
      </c>
    </row>
    <row r="242" spans="1:8">
      <c r="A242" s="28"/>
      <c r="B242" s="173"/>
      <c r="C242" s="173">
        <v>0</v>
      </c>
      <c r="D242" s="173">
        <v>0</v>
      </c>
    </row>
    <row r="244" spans="1:8">
      <c r="A244" s="10" t="s">
        <v>171</v>
      </c>
    </row>
    <row r="245" spans="1:8">
      <c r="A245" s="10"/>
    </row>
    <row r="246" spans="1:8">
      <c r="A246" s="10" t="s">
        <v>172</v>
      </c>
    </row>
    <row r="248" spans="1:8" ht="24" customHeight="1">
      <c r="A248" s="174" t="s">
        <v>173</v>
      </c>
      <c r="B248" s="175" t="s">
        <v>9</v>
      </c>
      <c r="C248" s="69" t="s">
        <v>174</v>
      </c>
      <c r="D248" s="17" t="s">
        <v>77</v>
      </c>
    </row>
    <row r="249" spans="1:8" ht="15">
      <c r="A249" s="176" t="s">
        <v>175</v>
      </c>
      <c r="B249" s="177">
        <v>51000</v>
      </c>
      <c r="C249" s="177">
        <v>0</v>
      </c>
      <c r="D249" s="177">
        <v>0</v>
      </c>
      <c r="H249" s="59"/>
    </row>
    <row r="250" spans="1:8" ht="15">
      <c r="A250" s="176" t="s">
        <v>176</v>
      </c>
      <c r="B250" s="178">
        <v>100197</v>
      </c>
      <c r="C250" s="177">
        <v>0</v>
      </c>
      <c r="D250" s="177">
        <v>0</v>
      </c>
      <c r="H250" s="59"/>
    </row>
    <row r="251" spans="1:8" ht="15">
      <c r="A251" s="176" t="s">
        <v>177</v>
      </c>
      <c r="B251" s="178">
        <v>91700</v>
      </c>
      <c r="C251" s="177"/>
      <c r="D251" s="177"/>
      <c r="H251" s="59"/>
    </row>
    <row r="252" spans="1:8" ht="15">
      <c r="A252" s="176" t="s">
        <v>178</v>
      </c>
      <c r="B252" s="178">
        <v>61440</v>
      </c>
      <c r="C252" s="177"/>
      <c r="D252" s="177"/>
      <c r="H252" s="59"/>
    </row>
    <row r="253" spans="1:8" ht="15">
      <c r="A253" s="176" t="s">
        <v>179</v>
      </c>
      <c r="B253" s="178">
        <v>4213</v>
      </c>
      <c r="C253" s="177"/>
      <c r="D253" s="177"/>
      <c r="H253" s="59"/>
    </row>
    <row r="254" spans="1:8" ht="15">
      <c r="A254" s="176" t="s">
        <v>180</v>
      </c>
      <c r="B254" s="178">
        <v>1157</v>
      </c>
      <c r="C254" s="177"/>
      <c r="D254" s="177"/>
      <c r="H254" s="59"/>
    </row>
    <row r="255" spans="1:8" ht="15">
      <c r="A255" s="176" t="s">
        <v>181</v>
      </c>
      <c r="B255" s="178">
        <v>31459</v>
      </c>
      <c r="C255" s="177">
        <v>0</v>
      </c>
      <c r="D255" s="177">
        <v>0</v>
      </c>
      <c r="H255" s="59"/>
    </row>
    <row r="256" spans="1:8" ht="15">
      <c r="A256" s="176" t="s">
        <v>182</v>
      </c>
      <c r="B256" s="178">
        <v>176</v>
      </c>
      <c r="C256" s="177">
        <v>0</v>
      </c>
      <c r="D256" s="177">
        <v>0</v>
      </c>
      <c r="H256" s="59"/>
    </row>
    <row r="257" spans="1:8" s="111" customFormat="1" ht="15">
      <c r="A257" s="179" t="s">
        <v>183</v>
      </c>
      <c r="B257" s="180">
        <v>341342</v>
      </c>
      <c r="C257" s="181">
        <v>0</v>
      </c>
      <c r="D257" s="181">
        <v>0</v>
      </c>
      <c r="H257" s="182"/>
    </row>
    <row r="258" spans="1:8" s="111" customFormat="1" ht="15">
      <c r="A258" s="179" t="s">
        <v>184</v>
      </c>
      <c r="B258" s="180">
        <v>341342</v>
      </c>
      <c r="C258" s="181">
        <v>0</v>
      </c>
      <c r="D258" s="181">
        <v>0</v>
      </c>
      <c r="H258" s="182"/>
    </row>
    <row r="259" spans="1:8" s="111" customFormat="1" ht="15">
      <c r="A259" s="179" t="s">
        <v>185</v>
      </c>
      <c r="B259" s="180">
        <v>341342</v>
      </c>
      <c r="C259" s="181">
        <v>0</v>
      </c>
      <c r="D259" s="181">
        <v>0</v>
      </c>
      <c r="H259" s="182"/>
    </row>
    <row r="260" spans="1:8" ht="15">
      <c r="A260" s="176" t="s">
        <v>186</v>
      </c>
      <c r="B260" s="178">
        <v>1197133.2</v>
      </c>
      <c r="C260" s="177">
        <v>0</v>
      </c>
      <c r="D260" s="177">
        <v>0</v>
      </c>
      <c r="H260" s="59"/>
    </row>
    <row r="261" spans="1:8" ht="15">
      <c r="A261" s="176" t="s">
        <v>187</v>
      </c>
      <c r="B261" s="178">
        <v>1161923.3999999999</v>
      </c>
      <c r="C261" s="177">
        <v>0</v>
      </c>
      <c r="D261" s="177">
        <v>0</v>
      </c>
      <c r="H261" s="59"/>
    </row>
    <row r="262" spans="1:8" ht="15">
      <c r="A262" s="176" t="s">
        <v>188</v>
      </c>
      <c r="B262" s="178">
        <v>1161923.3999999999</v>
      </c>
      <c r="C262" s="177">
        <v>0</v>
      </c>
      <c r="D262" s="177">
        <v>0</v>
      </c>
      <c r="H262" s="59"/>
    </row>
    <row r="263" spans="1:8" s="111" customFormat="1" ht="15">
      <c r="A263" s="179" t="s">
        <v>189</v>
      </c>
      <c r="B263" s="180">
        <v>3520980</v>
      </c>
      <c r="C263" s="181">
        <v>0</v>
      </c>
      <c r="D263" s="181">
        <v>0</v>
      </c>
      <c r="H263" s="182"/>
    </row>
    <row r="264" spans="1:8" s="111" customFormat="1" ht="15">
      <c r="A264" s="179" t="s">
        <v>190</v>
      </c>
      <c r="B264" s="180">
        <v>3520980</v>
      </c>
      <c r="C264" s="181">
        <v>0</v>
      </c>
      <c r="D264" s="181">
        <v>0</v>
      </c>
      <c r="H264" s="182"/>
    </row>
    <row r="265" spans="1:8" ht="15">
      <c r="A265" s="176" t="s">
        <v>191</v>
      </c>
      <c r="B265" s="178">
        <v>10035354.52</v>
      </c>
      <c r="C265" s="177">
        <v>0</v>
      </c>
      <c r="D265" s="177">
        <v>0</v>
      </c>
      <c r="H265" s="59"/>
    </row>
    <row r="266" spans="1:8" ht="15">
      <c r="A266" s="176" t="s">
        <v>192</v>
      </c>
      <c r="B266" s="178">
        <v>1119293.4399999999</v>
      </c>
      <c r="C266" s="177">
        <v>0</v>
      </c>
      <c r="D266" s="177">
        <v>0</v>
      </c>
      <c r="H266" s="59"/>
    </row>
    <row r="267" spans="1:8" ht="15">
      <c r="A267" s="176" t="s">
        <v>193</v>
      </c>
      <c r="B267" s="178">
        <v>3278183.17</v>
      </c>
      <c r="C267" s="177">
        <v>0</v>
      </c>
      <c r="D267" s="177">
        <v>0</v>
      </c>
      <c r="H267" s="59"/>
    </row>
    <row r="268" spans="1:8" ht="15">
      <c r="A268" s="176" t="s">
        <v>194</v>
      </c>
      <c r="B268" s="178">
        <v>320000</v>
      </c>
      <c r="C268" s="177">
        <v>0</v>
      </c>
      <c r="D268" s="177">
        <v>0</v>
      </c>
      <c r="H268" s="59"/>
    </row>
    <row r="269" spans="1:8" s="111" customFormat="1" ht="15">
      <c r="A269" s="179" t="s">
        <v>195</v>
      </c>
      <c r="B269" s="180">
        <v>14752831.130000001</v>
      </c>
      <c r="C269" s="181">
        <v>0</v>
      </c>
      <c r="D269" s="181">
        <v>0</v>
      </c>
      <c r="H269" s="182"/>
    </row>
    <row r="270" spans="1:8" s="111" customFormat="1" ht="15">
      <c r="A270" s="179" t="s">
        <v>196</v>
      </c>
      <c r="B270" s="180">
        <v>14752831.130000001</v>
      </c>
      <c r="C270" s="181">
        <v>0</v>
      </c>
      <c r="D270" s="181">
        <v>0</v>
      </c>
      <c r="H270" s="182"/>
    </row>
    <row r="271" spans="1:8" ht="15">
      <c r="A271" s="176" t="s">
        <v>197</v>
      </c>
      <c r="B271" s="178">
        <v>18273811.129999999</v>
      </c>
      <c r="C271" s="177">
        <v>0</v>
      </c>
      <c r="D271" s="177">
        <v>0</v>
      </c>
      <c r="H271" s="59"/>
    </row>
    <row r="272" spans="1:8">
      <c r="A272" s="183" t="s">
        <v>198</v>
      </c>
      <c r="B272" s="184">
        <v>18615153.129999999</v>
      </c>
      <c r="C272" s="185">
        <v>0</v>
      </c>
      <c r="D272" s="185">
        <v>0</v>
      </c>
    </row>
    <row r="273" spans="1:8">
      <c r="A273" s="186"/>
      <c r="B273" s="187"/>
      <c r="C273" s="187"/>
      <c r="D273" s="187"/>
    </row>
    <row r="274" spans="1:8">
      <c r="B274" s="59"/>
      <c r="C274" s="137"/>
      <c r="G274" s="59"/>
    </row>
    <row r="275" spans="1:8" ht="24.75" customHeight="1">
      <c r="A275" s="174" t="s">
        <v>199</v>
      </c>
      <c r="B275" s="175" t="s">
        <v>9</v>
      </c>
      <c r="C275" s="17" t="s">
        <v>174</v>
      </c>
      <c r="D275" s="17" t="s">
        <v>77</v>
      </c>
      <c r="H275" s="59"/>
    </row>
    <row r="276" spans="1:8" ht="15">
      <c r="A276" s="37" t="s">
        <v>200</v>
      </c>
      <c r="B276" s="178">
        <v>35926.82</v>
      </c>
      <c r="C276" s="38"/>
      <c r="D276" s="38"/>
    </row>
    <row r="277" spans="1:8" ht="15">
      <c r="A277" s="28" t="s">
        <v>201</v>
      </c>
      <c r="B277" s="178">
        <v>35926.82</v>
      </c>
      <c r="C277" s="41"/>
      <c r="D277" s="41"/>
    </row>
    <row r="278" spans="1:8">
      <c r="A278" s="16" t="s">
        <v>20</v>
      </c>
      <c r="B278" s="42">
        <f>B277</f>
        <v>35926.82</v>
      </c>
    </row>
    <row r="280" spans="1:8" hidden="1"/>
    <row r="281" spans="1:8" hidden="1"/>
    <row r="282" spans="1:8">
      <c r="A282" s="10" t="s">
        <v>202</v>
      </c>
    </row>
    <row r="284" spans="1:8" ht="26.25" customHeight="1">
      <c r="A284" s="174" t="s">
        <v>203</v>
      </c>
      <c r="B284" s="175" t="s">
        <v>9</v>
      </c>
      <c r="C284" s="17" t="s">
        <v>204</v>
      </c>
      <c r="D284" s="172" t="s">
        <v>205</v>
      </c>
    </row>
    <row r="285" spans="1:8" ht="51.75">
      <c r="A285" s="176" t="s">
        <v>206</v>
      </c>
      <c r="B285" s="178">
        <v>5189789.05</v>
      </c>
      <c r="C285" s="177">
        <v>41.46</v>
      </c>
      <c r="D285" s="188" t="s">
        <v>207</v>
      </c>
      <c r="F285" s="59"/>
      <c r="G285" s="59"/>
    </row>
    <row r="286" spans="1:8" ht="51.75">
      <c r="A286" s="176" t="s">
        <v>208</v>
      </c>
      <c r="B286" s="178">
        <v>2842250.29</v>
      </c>
      <c r="C286" s="177">
        <v>22.71</v>
      </c>
      <c r="D286" s="189" t="s">
        <v>209</v>
      </c>
      <c r="G286" s="59"/>
    </row>
    <row r="287" spans="1:8" ht="15">
      <c r="A287" s="176" t="s">
        <v>210</v>
      </c>
      <c r="B287" s="178">
        <v>9342.7800000000007</v>
      </c>
      <c r="C287" s="177">
        <v>7.0000000000000007E-2</v>
      </c>
      <c r="D287" s="38"/>
      <c r="G287" s="59"/>
    </row>
    <row r="288" spans="1:8" ht="15">
      <c r="A288" s="176" t="s">
        <v>211</v>
      </c>
      <c r="B288" s="178">
        <v>480441.35</v>
      </c>
      <c r="C288" s="177">
        <v>3.84</v>
      </c>
      <c r="D288" s="38"/>
      <c r="G288" s="59"/>
    </row>
    <row r="289" spans="1:7" ht="15">
      <c r="A289" s="176" t="s">
        <v>212</v>
      </c>
      <c r="B289" s="178">
        <v>192942.77</v>
      </c>
      <c r="C289" s="177">
        <v>1.54</v>
      </c>
      <c r="D289" s="38"/>
      <c r="G289" s="59"/>
    </row>
    <row r="290" spans="1:7" ht="15">
      <c r="A290" s="176" t="s">
        <v>213</v>
      </c>
      <c r="B290" s="178">
        <v>198730.96</v>
      </c>
      <c r="C290" s="177">
        <v>1.59</v>
      </c>
      <c r="D290" s="38"/>
      <c r="G290" s="59"/>
    </row>
    <row r="291" spans="1:7" ht="15">
      <c r="A291" s="176" t="s">
        <v>214</v>
      </c>
      <c r="B291" s="178">
        <v>207208.55</v>
      </c>
      <c r="C291" s="177">
        <v>1.66</v>
      </c>
      <c r="D291" s="38"/>
      <c r="G291" s="59"/>
    </row>
    <row r="292" spans="1:7" ht="15">
      <c r="A292" s="176" t="s">
        <v>215</v>
      </c>
      <c r="B292" s="178">
        <v>329258.81</v>
      </c>
      <c r="C292" s="177">
        <v>2.63</v>
      </c>
      <c r="D292" s="38"/>
      <c r="G292" s="59"/>
    </row>
    <row r="293" spans="1:7" ht="15">
      <c r="A293" s="176" t="s">
        <v>216</v>
      </c>
      <c r="B293" s="178">
        <v>1272899.74</v>
      </c>
      <c r="C293" s="177">
        <v>10.17</v>
      </c>
      <c r="D293" s="38"/>
      <c r="G293" s="59"/>
    </row>
    <row r="294" spans="1:7" ht="15">
      <c r="A294" s="176" t="s">
        <v>217</v>
      </c>
      <c r="B294" s="178">
        <v>520</v>
      </c>
      <c r="C294" s="177">
        <v>0</v>
      </c>
      <c r="D294" s="38"/>
      <c r="G294" s="59"/>
    </row>
    <row r="295" spans="1:7" ht="15">
      <c r="A295" s="176" t="s">
        <v>218</v>
      </c>
      <c r="B295" s="178">
        <v>22354.639999999999</v>
      </c>
      <c r="C295" s="177">
        <v>0.18</v>
      </c>
      <c r="D295" s="38"/>
      <c r="G295" s="59"/>
    </row>
    <row r="296" spans="1:7" ht="15">
      <c r="A296" s="176" t="s">
        <v>219</v>
      </c>
      <c r="B296" s="178">
        <v>6081.57</v>
      </c>
      <c r="C296" s="177">
        <v>0.05</v>
      </c>
      <c r="D296" s="38"/>
      <c r="G296" s="59"/>
    </row>
    <row r="297" spans="1:7" ht="15">
      <c r="A297" s="176" t="s">
        <v>220</v>
      </c>
      <c r="B297" s="178">
        <v>11136</v>
      </c>
      <c r="C297" s="177">
        <v>0.09</v>
      </c>
      <c r="D297" s="38"/>
      <c r="G297" s="59"/>
    </row>
    <row r="298" spans="1:7" ht="15">
      <c r="A298" s="176" t="s">
        <v>221</v>
      </c>
      <c r="B298" s="178">
        <v>24708</v>
      </c>
      <c r="C298" s="177">
        <v>0.2</v>
      </c>
      <c r="D298" s="38"/>
      <c r="G298" s="59"/>
    </row>
    <row r="299" spans="1:7" ht="15">
      <c r="A299" s="176" t="s">
        <v>222</v>
      </c>
      <c r="B299" s="178">
        <v>33465.050000000003</v>
      </c>
      <c r="C299" s="177">
        <v>0.27</v>
      </c>
      <c r="D299" s="38"/>
      <c r="G299" s="59"/>
    </row>
    <row r="300" spans="1:7" ht="15">
      <c r="A300" s="176" t="s">
        <v>223</v>
      </c>
      <c r="B300" s="178">
        <v>59602.28</v>
      </c>
      <c r="C300" s="177">
        <v>0.48</v>
      </c>
      <c r="D300" s="38"/>
      <c r="G300" s="59"/>
    </row>
    <row r="301" spans="1:7" ht="15">
      <c r="A301" s="176" t="s">
        <v>224</v>
      </c>
      <c r="B301" s="178">
        <v>486.85</v>
      </c>
      <c r="C301" s="177">
        <v>0</v>
      </c>
      <c r="D301" s="38"/>
      <c r="G301" s="59"/>
    </row>
    <row r="302" spans="1:7" ht="15">
      <c r="A302" s="176" t="s">
        <v>225</v>
      </c>
      <c r="B302" s="178">
        <v>208</v>
      </c>
      <c r="C302" s="177">
        <v>0</v>
      </c>
      <c r="D302" s="38"/>
      <c r="G302" s="59"/>
    </row>
    <row r="303" spans="1:7" ht="15">
      <c r="A303" s="176" t="s">
        <v>226</v>
      </c>
      <c r="B303" s="178">
        <v>15614.48</v>
      </c>
      <c r="C303" s="177">
        <v>0.12</v>
      </c>
      <c r="D303" s="38"/>
      <c r="G303" s="59"/>
    </row>
    <row r="304" spans="1:7" ht="15">
      <c r="A304" s="176" t="s">
        <v>227</v>
      </c>
      <c r="B304" s="178">
        <v>31223.040000000001</v>
      </c>
      <c r="C304" s="177">
        <v>0.25</v>
      </c>
      <c r="D304" s="38"/>
      <c r="G304" s="59"/>
    </row>
    <row r="305" spans="1:7" ht="15">
      <c r="A305" s="176" t="s">
        <v>228</v>
      </c>
      <c r="B305" s="178">
        <v>5512.34</v>
      </c>
      <c r="C305" s="177">
        <v>0.04</v>
      </c>
      <c r="D305" s="38"/>
      <c r="G305" s="59"/>
    </row>
    <row r="306" spans="1:7" ht="15">
      <c r="A306" s="176" t="s">
        <v>229</v>
      </c>
      <c r="B306" s="178">
        <v>126083</v>
      </c>
      <c r="C306" s="177">
        <v>1.01</v>
      </c>
      <c r="D306" s="38"/>
      <c r="G306" s="59"/>
    </row>
    <row r="307" spans="1:7" ht="15">
      <c r="A307" s="176" t="s">
        <v>230</v>
      </c>
      <c r="B307" s="178">
        <v>29232</v>
      </c>
      <c r="C307" s="177">
        <v>0.23</v>
      </c>
      <c r="D307" s="38"/>
      <c r="G307" s="59"/>
    </row>
    <row r="308" spans="1:7" ht="15">
      <c r="A308" s="176" t="s">
        <v>231</v>
      </c>
      <c r="B308" s="178">
        <v>109773.25</v>
      </c>
      <c r="C308" s="177">
        <v>0.88</v>
      </c>
      <c r="D308" s="38"/>
      <c r="G308" s="59"/>
    </row>
    <row r="309" spans="1:7" ht="15">
      <c r="A309" s="176" t="s">
        <v>232</v>
      </c>
      <c r="B309" s="178">
        <v>547.83000000000004</v>
      </c>
      <c r="C309" s="177">
        <v>0</v>
      </c>
      <c r="D309" s="38"/>
      <c r="G309" s="59"/>
    </row>
    <row r="310" spans="1:7" ht="15">
      <c r="A310" s="176" t="s">
        <v>233</v>
      </c>
      <c r="B310" s="178">
        <v>174771.19</v>
      </c>
      <c r="C310" s="177">
        <v>1.4</v>
      </c>
      <c r="D310" s="38"/>
      <c r="G310" s="59"/>
    </row>
    <row r="311" spans="1:7" ht="15">
      <c r="A311" s="176" t="s">
        <v>234</v>
      </c>
      <c r="B311" s="178">
        <v>263558.8</v>
      </c>
      <c r="C311" s="177">
        <v>2.11</v>
      </c>
      <c r="D311" s="38"/>
      <c r="G311" s="59"/>
    </row>
    <row r="312" spans="1:7" ht="15">
      <c r="A312" s="176" t="s">
        <v>235</v>
      </c>
      <c r="B312" s="178">
        <v>9243.7199999999993</v>
      </c>
      <c r="C312" s="177">
        <v>7.0000000000000007E-2</v>
      </c>
      <c r="D312" s="38"/>
      <c r="G312" s="59"/>
    </row>
    <row r="313" spans="1:7" ht="15">
      <c r="A313" s="176" t="s">
        <v>236</v>
      </c>
      <c r="B313" s="178">
        <v>1879.2</v>
      </c>
      <c r="C313" s="177">
        <v>0.02</v>
      </c>
      <c r="D313" s="38"/>
      <c r="G313" s="59"/>
    </row>
    <row r="314" spans="1:7" ht="15">
      <c r="A314" s="176" t="s">
        <v>237</v>
      </c>
      <c r="B314" s="178">
        <v>453832.96000000002</v>
      </c>
      <c r="C314" s="177">
        <v>3.63</v>
      </c>
      <c r="D314" s="38"/>
      <c r="G314" s="59"/>
    </row>
    <row r="315" spans="1:7" ht="15">
      <c r="A315" s="176" t="s">
        <v>238</v>
      </c>
      <c r="B315" s="178">
        <v>119186.62</v>
      </c>
      <c r="C315" s="177">
        <v>0.95</v>
      </c>
      <c r="D315" s="38"/>
      <c r="G315" s="59"/>
    </row>
    <row r="316" spans="1:7" ht="15">
      <c r="A316" s="176" t="s">
        <v>239</v>
      </c>
      <c r="B316" s="178">
        <v>326</v>
      </c>
      <c r="C316" s="177">
        <v>0</v>
      </c>
      <c r="D316" s="38"/>
      <c r="G316" s="59"/>
    </row>
    <row r="317" spans="1:7" ht="15">
      <c r="A317" s="176" t="s">
        <v>240</v>
      </c>
      <c r="B317" s="178">
        <v>10371.73</v>
      </c>
      <c r="C317" s="177">
        <v>0.08</v>
      </c>
      <c r="D317" s="38"/>
      <c r="G317" s="59"/>
    </row>
    <row r="318" spans="1:7" ht="15">
      <c r="A318" s="176" t="s">
        <v>241</v>
      </c>
      <c r="B318" s="178">
        <v>39362.03</v>
      </c>
      <c r="C318" s="177">
        <v>0.31</v>
      </c>
      <c r="D318" s="38"/>
      <c r="G318" s="59"/>
    </row>
    <row r="319" spans="1:7" ht="15">
      <c r="A319" s="176" t="s">
        <v>242</v>
      </c>
      <c r="B319" s="178">
        <v>184818</v>
      </c>
      <c r="C319" s="177">
        <v>1.48</v>
      </c>
      <c r="D319" s="38"/>
      <c r="G319" s="59"/>
    </row>
    <row r="320" spans="1:7" ht="15">
      <c r="A320" s="176" t="s">
        <v>243</v>
      </c>
      <c r="B320" s="178">
        <v>14324.34</v>
      </c>
      <c r="C320" s="177">
        <v>0.11</v>
      </c>
      <c r="D320" s="38"/>
      <c r="G320" s="59"/>
    </row>
    <row r="321" spans="1:8" ht="15">
      <c r="A321" s="176" t="s">
        <v>244</v>
      </c>
      <c r="B321" s="178">
        <v>29000</v>
      </c>
      <c r="C321" s="177">
        <v>0.23</v>
      </c>
      <c r="D321" s="38"/>
      <c r="G321" s="59"/>
    </row>
    <row r="322" spans="1:8" ht="15">
      <c r="A322" s="176" t="s">
        <v>245</v>
      </c>
      <c r="B322" s="178">
        <v>16836.240000000002</v>
      </c>
      <c r="C322" s="177">
        <v>0.13</v>
      </c>
      <c r="D322" s="38"/>
      <c r="G322" s="59"/>
    </row>
    <row r="323" spans="1:8" ht="15">
      <c r="A323" s="176" t="s">
        <v>246</v>
      </c>
      <c r="B323" s="178">
        <v>0.05</v>
      </c>
      <c r="C323" s="177"/>
      <c r="D323" s="38"/>
      <c r="G323" s="59"/>
    </row>
    <row r="324" spans="1:8">
      <c r="A324" s="16" t="s">
        <v>247</v>
      </c>
      <c r="B324" s="42">
        <f>SUM(B285:B323)</f>
        <v>12516923.510000004</v>
      </c>
      <c r="C324" s="190">
        <f>SUM(C285:C323)</f>
        <v>99.990000000000023</v>
      </c>
      <c r="D324" s="191"/>
    </row>
    <row r="325" spans="1:8">
      <c r="A325" s="8"/>
      <c r="B325" s="8"/>
      <c r="C325" s="8"/>
      <c r="D325" s="8"/>
    </row>
    <row r="326" spans="1:8">
      <c r="A326" s="8"/>
      <c r="B326" s="8"/>
      <c r="C326" s="8"/>
      <c r="D326" s="8"/>
    </row>
    <row r="327" spans="1:8">
      <c r="A327" s="1" t="s">
        <v>247</v>
      </c>
      <c r="B327" s="44"/>
    </row>
    <row r="328" spans="1:8">
      <c r="A328" s="10" t="s">
        <v>248</v>
      </c>
      <c r="B328" s="44"/>
    </row>
    <row r="329" spans="1:8" ht="8.25" customHeight="1">
      <c r="A329" s="1" t="s">
        <v>247</v>
      </c>
    </row>
    <row r="330" spans="1:8">
      <c r="A330" s="138" t="s">
        <v>249</v>
      </c>
      <c r="B330" s="139" t="s">
        <v>86</v>
      </c>
      <c r="C330" s="172" t="s">
        <v>87</v>
      </c>
      <c r="D330" s="172" t="s">
        <v>250</v>
      </c>
      <c r="E330" s="192" t="s">
        <v>10</v>
      </c>
      <c r="F330" s="139" t="s">
        <v>160</v>
      </c>
    </row>
    <row r="331" spans="1:8" ht="15">
      <c r="A331" s="179" t="s">
        <v>251</v>
      </c>
      <c r="B331" s="178">
        <v>231941.88</v>
      </c>
      <c r="C331" s="178">
        <v>231941.88</v>
      </c>
      <c r="D331" s="178"/>
      <c r="E331" s="19"/>
      <c r="F331" s="116"/>
    </row>
    <row r="332" spans="1:8" ht="15">
      <c r="A332" s="179" t="s">
        <v>252</v>
      </c>
      <c r="B332" s="178">
        <v>330642.37</v>
      </c>
      <c r="C332" s="178">
        <v>330642.37</v>
      </c>
      <c r="D332" s="178"/>
      <c r="E332" s="21"/>
      <c r="F332" s="193"/>
    </row>
    <row r="333" spans="1:8" ht="15">
      <c r="A333" s="179" t="s">
        <v>253</v>
      </c>
      <c r="B333" s="178"/>
      <c r="C333" s="178">
        <v>77000</v>
      </c>
      <c r="D333" s="178">
        <v>-77000</v>
      </c>
      <c r="E333" s="21"/>
      <c r="F333" s="193"/>
    </row>
    <row r="334" spans="1:8" ht="15">
      <c r="A334" s="179" t="s">
        <v>254</v>
      </c>
      <c r="B334" s="178">
        <v>4673687.79</v>
      </c>
      <c r="C334" s="178">
        <v>4673687.79</v>
      </c>
      <c r="D334" s="178"/>
      <c r="E334" s="21"/>
      <c r="F334" s="193"/>
      <c r="H334" s="59"/>
    </row>
    <row r="335" spans="1:8" ht="15">
      <c r="A335" s="179" t="s">
        <v>255</v>
      </c>
      <c r="B335" s="178">
        <v>3102281.71</v>
      </c>
      <c r="C335" s="178">
        <v>3102281.71</v>
      </c>
      <c r="D335" s="178"/>
      <c r="E335" s="21"/>
      <c r="F335" s="193"/>
      <c r="H335" s="59"/>
    </row>
    <row r="336" spans="1:8" ht="15">
      <c r="A336" s="179" t="s">
        <v>256</v>
      </c>
      <c r="B336" s="178">
        <v>600629.82999999996</v>
      </c>
      <c r="C336" s="178">
        <v>600629.82999999996</v>
      </c>
      <c r="D336" s="178"/>
      <c r="E336" s="21"/>
      <c r="F336" s="193"/>
      <c r="H336" s="59"/>
    </row>
    <row r="337" spans="1:8" ht="15">
      <c r="A337" s="179" t="s">
        <v>257</v>
      </c>
      <c r="B337" s="178">
        <v>17545223.010000002</v>
      </c>
      <c r="C337" s="178">
        <v>17545223.010000002</v>
      </c>
      <c r="D337" s="178">
        <v>0</v>
      </c>
      <c r="E337" s="21"/>
      <c r="F337" s="193"/>
      <c r="H337" s="59"/>
    </row>
    <row r="338" spans="1:8" ht="15">
      <c r="A338" s="179" t="s">
        <v>258</v>
      </c>
      <c r="B338" s="178">
        <v>52010536.229999997</v>
      </c>
      <c r="C338" s="178">
        <v>52010536.229999997</v>
      </c>
      <c r="D338" s="178">
        <v>0</v>
      </c>
      <c r="E338" s="21"/>
      <c r="F338" s="193"/>
      <c r="G338" s="194"/>
      <c r="H338" s="59"/>
    </row>
    <row r="339" spans="1:8" ht="15">
      <c r="A339" s="179" t="s">
        <v>259</v>
      </c>
      <c r="B339" s="178">
        <v>1531968.83</v>
      </c>
      <c r="C339" s="178">
        <v>1531968.83</v>
      </c>
      <c r="D339" s="178">
        <v>0</v>
      </c>
      <c r="E339" s="21"/>
      <c r="F339" s="193"/>
      <c r="G339" s="194"/>
      <c r="H339" s="59"/>
    </row>
    <row r="340" spans="1:8" ht="15">
      <c r="A340" s="179" t="s">
        <v>260</v>
      </c>
      <c r="B340" s="178">
        <v>8655373.8399999999</v>
      </c>
      <c r="C340" s="178">
        <v>8655373.8399999999</v>
      </c>
      <c r="D340" s="178">
        <v>0</v>
      </c>
      <c r="E340" s="21"/>
      <c r="F340" s="193"/>
      <c r="G340" s="194"/>
      <c r="H340" s="59"/>
    </row>
    <row r="341" spans="1:8" ht="15">
      <c r="A341" s="179" t="s">
        <v>261</v>
      </c>
      <c r="B341" s="178">
        <v>9369826.0199999996</v>
      </c>
      <c r="C341" s="178">
        <v>9369826.0199999996</v>
      </c>
      <c r="D341" s="178">
        <v>0</v>
      </c>
      <c r="E341" s="21"/>
      <c r="F341" s="193"/>
      <c r="H341" s="59"/>
    </row>
    <row r="342" spans="1:8" ht="15">
      <c r="A342" s="179" t="s">
        <v>262</v>
      </c>
      <c r="B342" s="178">
        <v>431370</v>
      </c>
      <c r="C342" s="178">
        <v>431370</v>
      </c>
      <c r="D342" s="178">
        <v>0</v>
      </c>
      <c r="E342" s="21"/>
      <c r="F342" s="193"/>
      <c r="H342" s="59"/>
    </row>
    <row r="343" spans="1:8" ht="15">
      <c r="A343" s="179" t="s">
        <v>263</v>
      </c>
      <c r="B343" s="178">
        <v>2808209.82</v>
      </c>
      <c r="C343" s="178">
        <v>2808209.82</v>
      </c>
      <c r="D343" s="178">
        <v>0</v>
      </c>
      <c r="E343" s="21"/>
      <c r="F343" s="193"/>
      <c r="H343" s="59"/>
    </row>
    <row r="344" spans="1:8" ht="15">
      <c r="A344" s="179" t="s">
        <v>264</v>
      </c>
      <c r="B344" s="178">
        <v>8893889.0399999991</v>
      </c>
      <c r="C344" s="178">
        <v>8893889.0399999991</v>
      </c>
      <c r="D344" s="178">
        <v>0</v>
      </c>
      <c r="E344" s="21"/>
      <c r="F344" s="193"/>
      <c r="H344" s="59"/>
    </row>
    <row r="345" spans="1:8" ht="15">
      <c r="A345" s="179" t="s">
        <v>265</v>
      </c>
      <c r="B345" s="177">
        <v>765985.47</v>
      </c>
      <c r="C345" s="177">
        <v>765985.47</v>
      </c>
      <c r="D345" s="39"/>
      <c r="E345" s="21"/>
      <c r="F345" s="193"/>
      <c r="H345" s="59"/>
    </row>
    <row r="346" spans="1:8">
      <c r="A346" s="16" t="s">
        <v>20</v>
      </c>
      <c r="B346" s="42">
        <f>SUM(B331:B345)</f>
        <v>110951565.83999997</v>
      </c>
      <c r="C346" s="42">
        <f>SUM(C331:C345)</f>
        <v>111028565.83999997</v>
      </c>
      <c r="D346" s="42">
        <f>SUM(D331:D345)</f>
        <v>-77000</v>
      </c>
      <c r="E346" s="61"/>
      <c r="F346" s="61"/>
    </row>
    <row r="347" spans="1:8" ht="27" customHeight="1">
      <c r="A347" s="195"/>
      <c r="B347" s="195"/>
      <c r="C347" s="195"/>
      <c r="D347" s="195"/>
      <c r="E347" s="195"/>
      <c r="F347" s="196"/>
      <c r="G347" s="196"/>
      <c r="H347" s="196"/>
    </row>
    <row r="348" spans="1:8">
      <c r="A348" s="174" t="s">
        <v>266</v>
      </c>
      <c r="B348" s="175" t="s">
        <v>86</v>
      </c>
      <c r="C348" s="17" t="s">
        <v>87</v>
      </c>
      <c r="D348" s="17" t="s">
        <v>250</v>
      </c>
      <c r="E348" s="197" t="s">
        <v>160</v>
      </c>
      <c r="F348" s="196"/>
      <c r="G348" s="196"/>
      <c r="H348" s="196"/>
    </row>
    <row r="349" spans="1:8" ht="15">
      <c r="A349" s="198" t="s">
        <v>267</v>
      </c>
      <c r="B349" s="199">
        <v>2430305.5</v>
      </c>
      <c r="C349" s="199">
        <v>6134156.4400000004</v>
      </c>
      <c r="D349" s="199">
        <v>3703850.94</v>
      </c>
      <c r="E349" s="200">
        <v>0</v>
      </c>
    </row>
    <row r="350" spans="1:8" ht="15">
      <c r="A350" s="176" t="s">
        <v>268</v>
      </c>
      <c r="B350" s="178">
        <v>1522.74</v>
      </c>
      <c r="C350" s="178">
        <v>1522.74</v>
      </c>
      <c r="D350" s="178"/>
      <c r="E350" s="177">
        <v>0</v>
      </c>
    </row>
    <row r="351" spans="1:8" ht="15">
      <c r="A351" s="176" t="s">
        <v>269</v>
      </c>
      <c r="B351" s="178">
        <v>736708.49</v>
      </c>
      <c r="C351" s="178">
        <v>736708.49</v>
      </c>
      <c r="D351" s="178"/>
      <c r="E351" s="177">
        <v>0</v>
      </c>
    </row>
    <row r="352" spans="1:8" ht="15">
      <c r="A352" s="176" t="s">
        <v>270</v>
      </c>
      <c r="B352" s="178">
        <v>-844314.63</v>
      </c>
      <c r="C352" s="178">
        <v>-844314.63</v>
      </c>
      <c r="D352" s="178"/>
      <c r="E352" s="177">
        <v>0</v>
      </c>
    </row>
    <row r="353" spans="1:5" ht="15">
      <c r="A353" s="176" t="s">
        <v>271</v>
      </c>
      <c r="B353" s="178">
        <v>-3592318.2</v>
      </c>
      <c r="C353" s="178">
        <v>-3592318.2</v>
      </c>
      <c r="D353" s="178"/>
      <c r="E353" s="177">
        <v>0</v>
      </c>
    </row>
    <row r="354" spans="1:5" ht="15">
      <c r="A354" s="176" t="s">
        <v>272</v>
      </c>
      <c r="B354" s="178">
        <v>-2665338.4300000002</v>
      </c>
      <c r="C354" s="178">
        <v>-2665338.4300000002</v>
      </c>
      <c r="D354" s="178"/>
      <c r="E354" s="177">
        <v>0</v>
      </c>
    </row>
    <row r="355" spans="1:5" ht="15">
      <c r="A355" s="176" t="s">
        <v>273</v>
      </c>
      <c r="B355" s="178">
        <v>-20168064.399999999</v>
      </c>
      <c r="C355" s="178">
        <v>-20168064.399999999</v>
      </c>
      <c r="D355" s="178"/>
      <c r="E355" s="177">
        <v>0</v>
      </c>
    </row>
    <row r="356" spans="1:5" ht="15">
      <c r="A356" s="176" t="s">
        <v>274</v>
      </c>
      <c r="B356" s="178">
        <v>-5106714.74</v>
      </c>
      <c r="C356" s="178">
        <v>-5106714.74</v>
      </c>
      <c r="D356" s="178"/>
      <c r="E356" s="177">
        <v>0</v>
      </c>
    </row>
    <row r="357" spans="1:5" ht="15">
      <c r="A357" s="176" t="s">
        <v>275</v>
      </c>
      <c r="B357" s="178">
        <v>-5258532.54</v>
      </c>
      <c r="C357" s="178">
        <v>-5258532.54</v>
      </c>
      <c r="D357" s="178"/>
      <c r="E357" s="177">
        <v>0</v>
      </c>
    </row>
    <row r="358" spans="1:5" ht="15">
      <c r="A358" s="176" t="s">
        <v>276</v>
      </c>
      <c r="B358" s="178">
        <v>-3696298.95</v>
      </c>
      <c r="C358" s="178">
        <v>-3696298.95</v>
      </c>
      <c r="D358" s="178"/>
      <c r="E358" s="177">
        <v>0</v>
      </c>
    </row>
    <row r="359" spans="1:5" ht="15">
      <c r="A359" s="176" t="s">
        <v>277</v>
      </c>
      <c r="B359" s="178">
        <v>-8328220.0700000003</v>
      </c>
      <c r="C359" s="178">
        <v>-8380308.8600000003</v>
      </c>
      <c r="D359" s="178">
        <v>-52088.79</v>
      </c>
      <c r="E359" s="177">
        <v>0</v>
      </c>
    </row>
    <row r="360" spans="1:5" ht="15">
      <c r="A360" s="176" t="s">
        <v>278</v>
      </c>
      <c r="B360" s="178"/>
      <c r="C360" s="178">
        <v>-5285610.22</v>
      </c>
      <c r="D360" s="178">
        <v>-5285610.22</v>
      </c>
      <c r="E360" s="177"/>
    </row>
    <row r="361" spans="1:5" ht="15">
      <c r="A361" s="176" t="s">
        <v>279</v>
      </c>
      <c r="B361" s="178">
        <v>949035.13</v>
      </c>
      <c r="C361" s="178">
        <v>951797.33</v>
      </c>
      <c r="D361" s="178">
        <v>2762.2</v>
      </c>
      <c r="E361" s="177"/>
    </row>
    <row r="362" spans="1:5" ht="15">
      <c r="A362" s="176" t="s">
        <v>280</v>
      </c>
      <c r="B362" s="178">
        <v>9615646.8300000001</v>
      </c>
      <c r="C362" s="178">
        <v>9620466.8300000001</v>
      </c>
      <c r="D362" s="178">
        <v>4820</v>
      </c>
      <c r="E362" s="177"/>
    </row>
    <row r="363" spans="1:5" ht="15">
      <c r="A363" s="176" t="s">
        <v>281</v>
      </c>
      <c r="B363" s="178">
        <v>1291458</v>
      </c>
      <c r="C363" s="178">
        <v>1291458</v>
      </c>
      <c r="D363" s="178"/>
      <c r="E363" s="177"/>
    </row>
    <row r="364" spans="1:5" ht="15">
      <c r="A364" s="176" t="s">
        <v>282</v>
      </c>
      <c r="B364" s="178">
        <v>17858711.449999999</v>
      </c>
      <c r="C364" s="178">
        <v>17858711.449999999</v>
      </c>
      <c r="D364" s="178"/>
      <c r="E364" s="177"/>
    </row>
    <row r="365" spans="1:5" ht="15">
      <c r="A365" s="176" t="s">
        <v>283</v>
      </c>
      <c r="B365" s="178">
        <v>192678.52</v>
      </c>
      <c r="C365" s="178">
        <v>192678.52</v>
      </c>
      <c r="D365" s="178"/>
      <c r="E365" s="177"/>
    </row>
    <row r="366" spans="1:5" ht="15">
      <c r="A366" s="176" t="s">
        <v>284</v>
      </c>
      <c r="B366" s="178">
        <v>547577</v>
      </c>
      <c r="C366" s="178">
        <v>547577</v>
      </c>
      <c r="D366" s="178"/>
      <c r="E366" s="177"/>
    </row>
    <row r="367" spans="1:5" ht="15">
      <c r="A367" s="176" t="s">
        <v>285</v>
      </c>
      <c r="B367" s="178">
        <v>78200</v>
      </c>
      <c r="C367" s="178">
        <v>78200</v>
      </c>
      <c r="D367" s="178"/>
      <c r="E367" s="177">
        <v>0</v>
      </c>
    </row>
    <row r="368" spans="1:5" ht="15">
      <c r="A368" s="176" t="s">
        <v>286</v>
      </c>
      <c r="B368" s="178">
        <v>1555929.19</v>
      </c>
      <c r="C368" s="178">
        <v>1555929.19</v>
      </c>
      <c r="D368" s="178"/>
      <c r="E368" s="177">
        <v>0</v>
      </c>
    </row>
    <row r="369" spans="1:6" ht="15">
      <c r="A369" s="176" t="s">
        <v>287</v>
      </c>
      <c r="B369" s="178">
        <v>326879.44</v>
      </c>
      <c r="C369" s="178">
        <v>326879.44</v>
      </c>
      <c r="D369" s="178"/>
      <c r="E369" s="177">
        <v>0</v>
      </c>
    </row>
    <row r="370" spans="1:6" ht="15">
      <c r="A370" s="176" t="s">
        <v>288</v>
      </c>
      <c r="B370" s="178"/>
      <c r="C370" s="178">
        <v>222832.88</v>
      </c>
      <c r="D370" s="178">
        <v>222832.88</v>
      </c>
      <c r="E370" s="177">
        <v>0</v>
      </c>
    </row>
    <row r="371" spans="1:6" ht="15">
      <c r="A371" s="176" t="s">
        <v>289</v>
      </c>
      <c r="B371" s="178"/>
      <c r="C371" s="178">
        <v>1484881.48</v>
      </c>
      <c r="D371" s="178">
        <v>1484881.48</v>
      </c>
      <c r="E371" s="177">
        <v>0</v>
      </c>
    </row>
    <row r="372" spans="1:6" ht="15">
      <c r="A372" s="176" t="s">
        <v>290</v>
      </c>
      <c r="B372" s="178"/>
      <c r="C372" s="178">
        <v>151598.51999999999</v>
      </c>
      <c r="D372" s="178">
        <v>151598.51999999999</v>
      </c>
      <c r="E372" s="177">
        <v>0</v>
      </c>
    </row>
    <row r="373" spans="1:6" ht="15">
      <c r="A373" s="176" t="s">
        <v>291</v>
      </c>
      <c r="B373" s="178"/>
      <c r="C373" s="178">
        <v>40000</v>
      </c>
      <c r="D373" s="178">
        <v>40000</v>
      </c>
      <c r="E373" s="177">
        <v>0</v>
      </c>
    </row>
    <row r="374" spans="1:6" ht="15">
      <c r="A374" s="198" t="s">
        <v>292</v>
      </c>
      <c r="B374" s="199">
        <f>SUM(B350:B373)</f>
        <v>-16505455.170000004</v>
      </c>
      <c r="C374" s="199">
        <f>SUM(C350:C373)</f>
        <v>-19936259.100000005</v>
      </c>
      <c r="D374" s="199">
        <f>SUM(D350:D373)</f>
        <v>-3430803.9299999997</v>
      </c>
      <c r="E374" s="200">
        <v>0</v>
      </c>
    </row>
    <row r="375" spans="1:6">
      <c r="A375" s="28"/>
      <c r="B375" s="39"/>
      <c r="C375" s="39"/>
      <c r="D375" s="21">
        <f t="shared" ref="D375" si="2">+B375-C375</f>
        <v>0</v>
      </c>
      <c r="E375" s="27"/>
    </row>
    <row r="376" spans="1:6">
      <c r="A376" s="16" t="s">
        <v>20</v>
      </c>
      <c r="B376" s="29">
        <f>B374+B349</f>
        <v>-14075149.670000004</v>
      </c>
      <c r="C376" s="29">
        <f>C374+C349</f>
        <v>-13802102.660000004</v>
      </c>
      <c r="D376" s="29">
        <f>D374+D349</f>
        <v>273047.01000000024</v>
      </c>
      <c r="E376" s="137"/>
    </row>
    <row r="378" spans="1:6">
      <c r="A378" s="10" t="s">
        <v>293</v>
      </c>
      <c r="B378" s="137"/>
      <c r="C378" s="137"/>
      <c r="D378" s="137"/>
    </row>
    <row r="379" spans="1:6" ht="6" customHeight="1"/>
    <row r="380" spans="1:6">
      <c r="A380" s="174" t="s">
        <v>294</v>
      </c>
      <c r="B380" s="175" t="s">
        <v>86</v>
      </c>
      <c r="C380" s="17" t="s">
        <v>87</v>
      </c>
      <c r="D380" s="17" t="s">
        <v>88</v>
      </c>
    </row>
    <row r="381" spans="1:6" ht="15">
      <c r="A381" s="179" t="s">
        <v>295</v>
      </c>
      <c r="B381" s="178">
        <v>215039.05</v>
      </c>
      <c r="C381" s="178">
        <v>215039.05</v>
      </c>
      <c r="D381" s="178"/>
      <c r="F381" s="57"/>
    </row>
    <row r="382" spans="1:6" ht="15">
      <c r="A382" s="179" t="s">
        <v>296</v>
      </c>
      <c r="B382" s="178">
        <v>521382.52</v>
      </c>
      <c r="C382" s="178">
        <v>441172.78</v>
      </c>
      <c r="D382" s="178">
        <v>-80209.740000000005</v>
      </c>
      <c r="F382" s="57"/>
    </row>
    <row r="383" spans="1:6" ht="15">
      <c r="A383" s="179" t="s">
        <v>297</v>
      </c>
      <c r="B383" s="178">
        <v>641819.57999999996</v>
      </c>
      <c r="C383" s="178">
        <v>641835.63</v>
      </c>
      <c r="D383" s="178">
        <v>16.05</v>
      </c>
      <c r="E383" s="59"/>
      <c r="F383" s="57"/>
    </row>
    <row r="384" spans="1:6" ht="15">
      <c r="A384" s="179" t="s">
        <v>298</v>
      </c>
      <c r="B384" s="178">
        <v>94.38</v>
      </c>
      <c r="C384" s="178">
        <v>161.61000000000001</v>
      </c>
      <c r="D384" s="178">
        <v>67.23</v>
      </c>
      <c r="E384" s="59"/>
      <c r="F384" s="57"/>
    </row>
    <row r="385" spans="1:6" ht="15">
      <c r="A385" s="179" t="s">
        <v>299</v>
      </c>
      <c r="B385" s="178">
        <v>2.2599999999999998</v>
      </c>
      <c r="C385" s="178">
        <v>2.2599999999999998</v>
      </c>
      <c r="D385" s="178"/>
      <c r="F385" s="57"/>
    </row>
    <row r="386" spans="1:6" ht="15">
      <c r="A386" s="179" t="s">
        <v>300</v>
      </c>
      <c r="B386" s="178">
        <v>840646.96</v>
      </c>
      <c r="C386" s="178">
        <v>880668.93</v>
      </c>
      <c r="D386" s="178">
        <v>40021.97</v>
      </c>
      <c r="F386" s="57"/>
    </row>
    <row r="387" spans="1:6" ht="15">
      <c r="A387" s="179" t="s">
        <v>301</v>
      </c>
      <c r="B387" s="178">
        <v>148545.67000000001</v>
      </c>
      <c r="C387" s="178">
        <v>33010.6</v>
      </c>
      <c r="D387" s="178">
        <v>-115535.07</v>
      </c>
      <c r="F387" s="57"/>
    </row>
    <row r="388" spans="1:6" ht="15">
      <c r="A388" s="179" t="s">
        <v>302</v>
      </c>
      <c r="B388" s="178">
        <v>4359274.97</v>
      </c>
      <c r="C388" s="178"/>
      <c r="D388" s="178">
        <v>-4359274.97</v>
      </c>
      <c r="F388" s="57"/>
    </row>
    <row r="389" spans="1:6" ht="15">
      <c r="A389" s="179" t="s">
        <v>303</v>
      </c>
      <c r="B389" s="178">
        <v>4518448.38</v>
      </c>
      <c r="C389" s="178"/>
      <c r="D389" s="178">
        <v>-4518448.38</v>
      </c>
      <c r="F389" s="57"/>
    </row>
    <row r="390" spans="1:6" ht="15">
      <c r="A390" s="179" t="s">
        <v>304</v>
      </c>
      <c r="B390" s="178">
        <v>182.46</v>
      </c>
      <c r="C390" s="178">
        <v>197.54</v>
      </c>
      <c r="D390" s="178">
        <v>15.08</v>
      </c>
      <c r="F390" s="57"/>
    </row>
    <row r="391" spans="1:6" ht="15">
      <c r="A391" s="179" t="s">
        <v>305</v>
      </c>
      <c r="B391" s="178">
        <v>311113.67</v>
      </c>
      <c r="C391" s="178">
        <v>338667.18</v>
      </c>
      <c r="D391" s="178">
        <v>27553.51</v>
      </c>
      <c r="F391" s="57"/>
    </row>
    <row r="392" spans="1:6" ht="15">
      <c r="A392" s="179" t="s">
        <v>306</v>
      </c>
      <c r="B392" s="178">
        <v>772014.36</v>
      </c>
      <c r="C392" s="178">
        <v>735091.11</v>
      </c>
      <c r="D392" s="178">
        <v>-36923.25</v>
      </c>
      <c r="F392" s="57"/>
    </row>
    <row r="393" spans="1:6" ht="15">
      <c r="A393" s="179" t="s">
        <v>307</v>
      </c>
      <c r="B393" s="178">
        <v>864488.92</v>
      </c>
      <c r="C393" s="178">
        <v>864525.69</v>
      </c>
      <c r="D393" s="178">
        <v>36.770000000000003</v>
      </c>
      <c r="F393" s="57"/>
    </row>
    <row r="394" spans="1:6" ht="15">
      <c r="A394" s="179" t="s">
        <v>308</v>
      </c>
      <c r="B394" s="178"/>
      <c r="C394" s="178">
        <v>91526.73</v>
      </c>
      <c r="D394" s="178">
        <v>91526.73</v>
      </c>
      <c r="F394" s="57"/>
    </row>
    <row r="395" spans="1:6" ht="15">
      <c r="A395" s="179" t="s">
        <v>309</v>
      </c>
      <c r="B395" s="178"/>
      <c r="C395" s="178">
        <v>3504349.55</v>
      </c>
      <c r="D395" s="178">
        <v>3504349.55</v>
      </c>
      <c r="F395" s="57"/>
    </row>
    <row r="396" spans="1:6" ht="15">
      <c r="A396" s="179" t="s">
        <v>310</v>
      </c>
      <c r="B396" s="178"/>
      <c r="C396" s="178">
        <v>2962822.33</v>
      </c>
      <c r="D396" s="178">
        <v>2962822.33</v>
      </c>
      <c r="F396" s="57"/>
    </row>
    <row r="397" spans="1:6" ht="15">
      <c r="A397" s="179" t="s">
        <v>311</v>
      </c>
      <c r="B397" s="178">
        <v>490262.63</v>
      </c>
      <c r="C397" s="178">
        <v>489578.88</v>
      </c>
      <c r="D397" s="178">
        <v>-683.75</v>
      </c>
      <c r="F397" s="57"/>
    </row>
    <row r="398" spans="1:6">
      <c r="A398" s="16" t="s">
        <v>20</v>
      </c>
      <c r="B398" s="29">
        <f>SUM(B381:B397)</f>
        <v>13683315.810000001</v>
      </c>
      <c r="C398" s="29">
        <f>SUM(C381:C397)</f>
        <v>11198649.870000001</v>
      </c>
      <c r="D398" s="29">
        <f>SUM(D381:D397)</f>
        <v>-2484665.9400000004</v>
      </c>
    </row>
    <row r="399" spans="1:6">
      <c r="A399" s="287"/>
      <c r="B399" s="288"/>
      <c r="C399" s="288"/>
      <c r="D399" s="288"/>
    </row>
    <row r="400" spans="1:6" ht="24" customHeight="1"/>
    <row r="401" spans="1:6">
      <c r="A401" s="201" t="s">
        <v>312</v>
      </c>
      <c r="B401" s="175" t="s">
        <v>88</v>
      </c>
      <c r="C401" s="71" t="s">
        <v>313</v>
      </c>
      <c r="D401" s="8"/>
    </row>
    <row r="402" spans="1:6">
      <c r="A402" s="202"/>
      <c r="B402" s="203"/>
      <c r="C402" s="204"/>
    </row>
    <row r="403" spans="1:6">
      <c r="A403" s="130" t="s">
        <v>314</v>
      </c>
      <c r="B403" s="205">
        <f>SUM(B402:B402)</f>
        <v>0</v>
      </c>
      <c r="C403" s="206"/>
      <c r="D403" s="121"/>
    </row>
    <row r="404" spans="1:6" ht="15">
      <c r="A404" s="179" t="s">
        <v>315</v>
      </c>
      <c r="B404" s="178">
        <v>-16836.240000000002</v>
      </c>
      <c r="C404" s="206"/>
      <c r="D404" s="121"/>
    </row>
    <row r="405" spans="1:6" ht="15">
      <c r="A405" s="179" t="s">
        <v>316</v>
      </c>
      <c r="B405" s="178">
        <v>75333.88</v>
      </c>
      <c r="C405" s="206"/>
      <c r="D405" s="121"/>
    </row>
    <row r="406" spans="1:6">
      <c r="A406" s="130" t="s">
        <v>317</v>
      </c>
      <c r="B406" s="135">
        <f>SUM(B404:B405)</f>
        <v>58497.64</v>
      </c>
      <c r="C406" s="207"/>
      <c r="D406" s="121"/>
    </row>
    <row r="407" spans="1:6">
      <c r="A407" s="16" t="s">
        <v>20</v>
      </c>
      <c r="B407" s="42">
        <f>+B406</f>
        <v>58497.64</v>
      </c>
      <c r="D407" s="8"/>
      <c r="F407" s="31"/>
    </row>
    <row r="408" spans="1:6">
      <c r="F408" s="8"/>
    </row>
    <row r="409" spans="1:6">
      <c r="F409" s="8"/>
    </row>
    <row r="410" spans="1:6">
      <c r="F410" s="8"/>
    </row>
    <row r="411" spans="1:6">
      <c r="A411" s="10"/>
      <c r="E411" s="8"/>
      <c r="F411" s="8"/>
    </row>
    <row r="412" spans="1:6">
      <c r="A412" s="10"/>
      <c r="E412" s="8"/>
      <c r="F412" s="8"/>
    </row>
    <row r="413" spans="1:6">
      <c r="A413" s="10" t="s">
        <v>318</v>
      </c>
      <c r="E413" s="8"/>
      <c r="F413" s="8"/>
    </row>
    <row r="414" spans="1:6">
      <c r="A414" s="10" t="s">
        <v>319</v>
      </c>
      <c r="B414" s="208"/>
      <c r="C414" s="208"/>
      <c r="D414" s="208"/>
      <c r="E414" s="8"/>
      <c r="F414" s="8"/>
    </row>
    <row r="415" spans="1:6">
      <c r="A415" s="209"/>
      <c r="B415" s="209"/>
      <c r="C415" s="209"/>
      <c r="D415" s="209"/>
      <c r="E415" s="8"/>
      <c r="F415" s="8"/>
    </row>
    <row r="416" spans="1:6">
      <c r="A416" s="210" t="s">
        <v>320</v>
      </c>
      <c r="B416" s="211"/>
      <c r="C416" s="211"/>
      <c r="D416" s="212"/>
      <c r="E416" s="8"/>
      <c r="F416" s="8"/>
    </row>
    <row r="417" spans="1:14">
      <c r="A417" s="213" t="s">
        <v>321</v>
      </c>
      <c r="B417" s="214"/>
      <c r="C417" s="214"/>
      <c r="D417" s="215"/>
      <c r="E417" s="8"/>
      <c r="F417" s="8"/>
    </row>
    <row r="418" spans="1:14">
      <c r="A418" s="216" t="s">
        <v>322</v>
      </c>
      <c r="B418" s="217"/>
      <c r="C418" s="217"/>
      <c r="D418" s="218"/>
      <c r="E418" s="8"/>
      <c r="F418" s="8"/>
    </row>
    <row r="419" spans="1:14" ht="15">
      <c r="A419" s="219" t="s">
        <v>323</v>
      </c>
      <c r="B419" s="220"/>
      <c r="D419" s="221">
        <f>+[1]EAI!F16</f>
        <v>18728078.600000001</v>
      </c>
      <c r="E419" s="8"/>
      <c r="F419" s="74"/>
      <c r="G419" s="74"/>
      <c r="H419" s="74"/>
      <c r="I419" s="74"/>
      <c r="J419" s="74"/>
      <c r="K419" s="74"/>
      <c r="L419" s="74"/>
      <c r="M419" s="74"/>
    </row>
    <row r="420" spans="1:14" ht="15">
      <c r="A420" s="222"/>
      <c r="B420" s="222"/>
      <c r="C420" s="8"/>
      <c r="E420" s="8"/>
      <c r="F420" s="74"/>
      <c r="G420" s="74"/>
      <c r="H420" s="74"/>
      <c r="I420" s="74"/>
      <c r="J420" s="74"/>
      <c r="K420" s="74"/>
      <c r="L420" s="74"/>
      <c r="M420" s="74"/>
    </row>
    <row r="421" spans="1:14" ht="15">
      <c r="A421" s="223" t="s">
        <v>324</v>
      </c>
      <c r="B421" s="224"/>
      <c r="C421" s="225"/>
      <c r="D421" s="226">
        <f>SUM(C421:C426)</f>
        <v>0</v>
      </c>
      <c r="E421" s="8"/>
      <c r="F421" s="74"/>
      <c r="G421" s="74"/>
      <c r="H421" s="74"/>
      <c r="I421" s="74"/>
      <c r="J421" s="74"/>
      <c r="K421" s="74"/>
      <c r="L421" s="74"/>
      <c r="M421" s="74"/>
    </row>
    <row r="422" spans="1:14" ht="12" customHeight="1">
      <c r="A422" s="227" t="s">
        <v>325</v>
      </c>
      <c r="B422" s="228"/>
      <c r="C422" s="229">
        <v>0</v>
      </c>
      <c r="D422" s="230"/>
      <c r="E422" s="8"/>
      <c r="F422" s="74"/>
      <c r="G422" s="74"/>
      <c r="H422" s="74"/>
      <c r="I422" s="74"/>
      <c r="J422" s="74"/>
      <c r="K422" s="74"/>
      <c r="L422" s="74"/>
      <c r="M422" s="74"/>
    </row>
    <row r="423" spans="1:14" ht="15">
      <c r="A423" s="227" t="s">
        <v>326</v>
      </c>
      <c r="B423" s="228"/>
      <c r="C423" s="229">
        <v>0</v>
      </c>
      <c r="D423" s="230"/>
      <c r="E423" s="8"/>
      <c r="F423" s="74"/>
      <c r="G423" s="74"/>
      <c r="H423" s="74"/>
      <c r="I423" s="74"/>
      <c r="J423" s="74"/>
      <c r="K423" s="74"/>
      <c r="L423" s="74"/>
      <c r="M423" s="74"/>
      <c r="N423" s="74"/>
    </row>
    <row r="424" spans="1:14" ht="15">
      <c r="A424" s="227" t="s">
        <v>327</v>
      </c>
      <c r="B424" s="228"/>
      <c r="C424" s="229">
        <v>0</v>
      </c>
      <c r="D424" s="230"/>
      <c r="E424" s="8"/>
      <c r="F424" s="74"/>
      <c r="G424" s="74"/>
      <c r="H424" s="74"/>
      <c r="I424" s="74"/>
      <c r="J424" s="74"/>
      <c r="K424" s="74"/>
      <c r="L424" s="74"/>
      <c r="M424" s="74"/>
      <c r="N424" s="74"/>
    </row>
    <row r="425" spans="1:14" ht="15">
      <c r="A425" s="227" t="s">
        <v>328</v>
      </c>
      <c r="B425" s="228"/>
      <c r="C425" s="229">
        <v>0</v>
      </c>
      <c r="D425" s="230"/>
      <c r="E425" s="8"/>
      <c r="F425" s="74"/>
      <c r="G425" s="74"/>
      <c r="H425" s="74"/>
      <c r="I425" s="74"/>
      <c r="J425" s="74"/>
      <c r="K425" s="74"/>
      <c r="L425" s="74"/>
      <c r="M425" s="74"/>
      <c r="N425" s="74"/>
    </row>
    <row r="426" spans="1:14" ht="15">
      <c r="A426" s="227" t="s">
        <v>329</v>
      </c>
      <c r="B426" s="228"/>
      <c r="C426" s="229">
        <v>0</v>
      </c>
      <c r="D426" s="230"/>
      <c r="E426" s="30"/>
      <c r="F426" s="74"/>
      <c r="G426" s="74"/>
      <c r="H426" s="74"/>
      <c r="I426" s="74"/>
      <c r="J426" s="74"/>
      <c r="K426" s="74"/>
      <c r="L426" s="74"/>
      <c r="M426" s="74"/>
      <c r="N426" s="74"/>
    </row>
    <row r="427" spans="1:14" ht="15">
      <c r="A427" s="222"/>
      <c r="B427" s="222"/>
      <c r="C427" s="8"/>
      <c r="E427" s="8"/>
      <c r="F427" s="74"/>
      <c r="G427" s="74"/>
      <c r="H427" s="74"/>
      <c r="I427" s="74"/>
      <c r="J427" s="74"/>
      <c r="K427" s="74"/>
      <c r="L427" s="74"/>
      <c r="M427" s="74"/>
      <c r="N427" s="74"/>
    </row>
    <row r="428" spans="1:14" ht="15">
      <c r="A428" s="223" t="s">
        <v>330</v>
      </c>
      <c r="B428" s="224"/>
      <c r="C428" s="225"/>
      <c r="D428" s="226">
        <f>SUM(C428:C432)</f>
        <v>76999</v>
      </c>
      <c r="E428" s="8"/>
      <c r="F428" s="74"/>
      <c r="G428" s="74"/>
      <c r="H428" s="74"/>
      <c r="I428" s="74"/>
      <c r="J428" s="74"/>
      <c r="K428" s="74"/>
      <c r="L428" s="74"/>
      <c r="M428" s="74"/>
      <c r="N428" s="74"/>
    </row>
    <row r="429" spans="1:14" ht="15">
      <c r="A429" s="227" t="s">
        <v>331</v>
      </c>
      <c r="B429" s="228"/>
      <c r="C429" s="229">
        <v>0</v>
      </c>
      <c r="D429" s="230"/>
      <c r="E429" s="8"/>
      <c r="F429" s="74"/>
      <c r="G429" s="74"/>
      <c r="H429" s="74"/>
      <c r="I429" s="74"/>
      <c r="J429" s="74"/>
      <c r="K429" s="74"/>
      <c r="L429" s="74"/>
      <c r="M429" s="74"/>
      <c r="N429" s="74"/>
    </row>
    <row r="430" spans="1:14" ht="15">
      <c r="A430" s="227" t="s">
        <v>332</v>
      </c>
      <c r="B430" s="228"/>
      <c r="C430" s="229">
        <v>0</v>
      </c>
      <c r="D430" s="230"/>
      <c r="E430" s="8"/>
      <c r="F430" s="74"/>
      <c r="G430" s="74"/>
      <c r="H430" s="74"/>
      <c r="I430" s="74"/>
      <c r="J430" s="74"/>
      <c r="K430" s="74"/>
      <c r="L430" s="74"/>
      <c r="M430" s="74"/>
      <c r="N430" s="74"/>
    </row>
    <row r="431" spans="1:14" ht="15">
      <c r="A431" s="227" t="s">
        <v>333</v>
      </c>
      <c r="B431" s="228"/>
      <c r="C431" s="229">
        <v>0</v>
      </c>
      <c r="D431" s="230"/>
      <c r="E431" s="8"/>
      <c r="F431" s="74"/>
      <c r="G431" s="74"/>
      <c r="H431" s="74"/>
      <c r="I431" s="74"/>
      <c r="J431" s="74"/>
      <c r="K431" s="74"/>
      <c r="L431" s="74"/>
      <c r="M431" s="74"/>
      <c r="N431" s="74"/>
    </row>
    <row r="432" spans="1:14" ht="15">
      <c r="A432" s="231" t="s">
        <v>334</v>
      </c>
      <c r="B432" s="232"/>
      <c r="C432" s="229">
        <v>76999</v>
      </c>
      <c r="D432" s="233"/>
      <c r="E432" s="8"/>
      <c r="F432" s="74"/>
      <c r="G432" s="74"/>
      <c r="H432" s="74"/>
      <c r="I432" s="74"/>
      <c r="J432" s="74"/>
      <c r="K432" s="74"/>
      <c r="L432" s="74"/>
      <c r="M432" s="74"/>
      <c r="N432" s="74"/>
    </row>
    <row r="433" spans="1:14" ht="9.75" customHeight="1">
      <c r="A433" s="222"/>
      <c r="B433" s="222"/>
      <c r="E433" s="8"/>
      <c r="F433" s="74"/>
      <c r="G433" s="74"/>
      <c r="H433" s="74"/>
      <c r="I433" s="74"/>
      <c r="J433" s="74"/>
      <c r="K433" s="74"/>
      <c r="L433" s="74"/>
      <c r="M433" s="74"/>
      <c r="N433" s="74"/>
    </row>
    <row r="434" spans="1:14" ht="21.75" customHeight="1">
      <c r="A434" s="219" t="s">
        <v>335</v>
      </c>
      <c r="B434" s="220"/>
      <c r="D434" s="221">
        <f>+D419+D421-D428</f>
        <v>18651079.600000001</v>
      </c>
      <c r="E434" s="8"/>
      <c r="F434" s="74"/>
      <c r="G434" s="234"/>
      <c r="H434" s="74"/>
      <c r="I434" s="74"/>
      <c r="J434" s="74"/>
      <c r="K434" s="74"/>
      <c r="L434" s="74"/>
      <c r="M434" s="74"/>
      <c r="N434" s="74"/>
    </row>
    <row r="435" spans="1:14" ht="15">
      <c r="A435" s="209"/>
      <c r="B435" s="209"/>
      <c r="C435" s="209"/>
      <c r="D435" s="209"/>
      <c r="E435" s="8"/>
      <c r="F435" s="74"/>
      <c r="G435" s="74"/>
      <c r="H435" s="74"/>
      <c r="I435" s="74"/>
      <c r="J435" s="74"/>
      <c r="K435" s="74"/>
      <c r="L435" s="74"/>
      <c r="M435" s="74"/>
      <c r="N435" s="74"/>
    </row>
    <row r="436" spans="1:14" ht="12" customHeight="1">
      <c r="A436" s="209"/>
      <c r="B436" s="209"/>
      <c r="C436" s="209"/>
      <c r="D436" s="209"/>
      <c r="E436" s="8"/>
      <c r="F436" s="74"/>
      <c r="G436" s="74"/>
      <c r="H436" s="74"/>
      <c r="I436" s="74"/>
      <c r="J436" s="74"/>
      <c r="K436" s="74"/>
      <c r="L436" s="74"/>
      <c r="M436" s="74"/>
      <c r="N436" s="74"/>
    </row>
    <row r="437" spans="1:14" ht="15">
      <c r="A437" s="210" t="s">
        <v>336</v>
      </c>
      <c r="B437" s="211"/>
      <c r="C437" s="211"/>
      <c r="D437" s="212"/>
      <c r="E437" s="8"/>
      <c r="F437" s="74"/>
      <c r="G437" s="74"/>
      <c r="H437" s="74"/>
      <c r="I437" s="74"/>
      <c r="J437" s="74"/>
      <c r="K437" s="74"/>
      <c r="L437" s="74"/>
      <c r="M437" s="74"/>
      <c r="N437" s="74"/>
    </row>
    <row r="438" spans="1:14" ht="15">
      <c r="A438" s="213" t="s">
        <v>321</v>
      </c>
      <c r="B438" s="214"/>
      <c r="C438" s="214"/>
      <c r="D438" s="215"/>
      <c r="E438" s="8"/>
      <c r="F438" s="74"/>
      <c r="G438" s="74"/>
      <c r="H438" s="74"/>
      <c r="I438" s="74"/>
      <c r="J438" s="74"/>
      <c r="K438" s="74"/>
      <c r="L438" s="74"/>
      <c r="M438" s="74"/>
      <c r="N438" s="74"/>
    </row>
    <row r="439" spans="1:14" ht="15">
      <c r="A439" s="216" t="s">
        <v>322</v>
      </c>
      <c r="B439" s="217"/>
      <c r="C439" s="217"/>
      <c r="D439" s="218"/>
      <c r="E439" s="8"/>
      <c r="F439" s="74"/>
      <c r="G439" s="74"/>
      <c r="H439" s="74"/>
      <c r="I439" s="74"/>
      <c r="J439" s="74"/>
      <c r="K439" s="74"/>
      <c r="L439" s="74"/>
      <c r="M439" s="74"/>
      <c r="N439" s="74"/>
    </row>
    <row r="440" spans="1:14" ht="15">
      <c r="A440" s="219" t="s">
        <v>337</v>
      </c>
      <c r="B440" s="220"/>
      <c r="D440" s="221">
        <f>+[1]COG!F77</f>
        <v>12575421.1</v>
      </c>
      <c r="E440" s="8"/>
      <c r="F440" s="74"/>
      <c r="G440" s="74"/>
      <c r="H440" s="74"/>
      <c r="I440" s="74"/>
      <c r="J440" s="74"/>
      <c r="K440" s="74"/>
      <c r="L440" s="74"/>
      <c r="M440" s="74"/>
      <c r="N440" s="74"/>
    </row>
    <row r="441" spans="1:14" ht="15">
      <c r="A441" s="222"/>
      <c r="B441" s="222"/>
      <c r="E441" s="8"/>
      <c r="F441" s="74"/>
      <c r="G441" s="74"/>
      <c r="H441" s="74"/>
      <c r="I441" s="74"/>
      <c r="J441" s="74"/>
      <c r="K441" s="74"/>
      <c r="L441" s="74"/>
      <c r="M441" s="74"/>
      <c r="N441" s="74"/>
    </row>
    <row r="442" spans="1:14" ht="15">
      <c r="A442" s="235" t="s">
        <v>338</v>
      </c>
      <c r="B442" s="236"/>
      <c r="C442" s="237"/>
      <c r="D442" s="238">
        <f>SUM(C443:C459)</f>
        <v>58497.64</v>
      </c>
      <c r="E442" s="8"/>
      <c r="F442" s="74"/>
      <c r="G442" s="74"/>
      <c r="H442" s="74"/>
      <c r="I442" s="74"/>
      <c r="J442" s="74"/>
      <c r="K442" s="74"/>
      <c r="L442" s="74"/>
      <c r="M442" s="74"/>
      <c r="N442" s="74"/>
    </row>
    <row r="443" spans="1:14" ht="15">
      <c r="A443" s="227" t="s">
        <v>339</v>
      </c>
      <c r="B443" s="228"/>
      <c r="C443" s="239">
        <f>+B404</f>
        <v>-16836.240000000002</v>
      </c>
      <c r="D443" s="240"/>
      <c r="E443" s="194"/>
      <c r="F443" s="74"/>
      <c r="G443" s="74"/>
      <c r="H443" s="74"/>
      <c r="I443" s="74"/>
      <c r="J443" s="74"/>
      <c r="K443" s="74"/>
      <c r="L443" s="74"/>
      <c r="M443" s="74"/>
      <c r="N443" s="74"/>
    </row>
    <row r="444" spans="1:14" ht="15">
      <c r="A444" s="227" t="s">
        <v>340</v>
      </c>
      <c r="B444" s="228"/>
      <c r="C444" s="239"/>
      <c r="D444" s="240"/>
      <c r="E444" s="194"/>
      <c r="F444" s="74"/>
      <c r="G444" s="74"/>
      <c r="H444" s="74"/>
      <c r="I444" s="74"/>
      <c r="J444" s="74"/>
      <c r="K444" s="74"/>
      <c r="L444" s="74"/>
      <c r="M444" s="74"/>
      <c r="N444" s="74"/>
    </row>
    <row r="445" spans="1:14" ht="15">
      <c r="A445" s="227" t="s">
        <v>341</v>
      </c>
      <c r="B445" s="228"/>
      <c r="C445" s="239">
        <f>+B405</f>
        <v>75333.88</v>
      </c>
      <c r="D445" s="240"/>
      <c r="E445" s="194"/>
      <c r="F445" s="74"/>
      <c r="G445" s="74"/>
      <c r="H445" s="74"/>
      <c r="I445" s="74"/>
      <c r="J445" s="74"/>
      <c r="K445" s="74"/>
      <c r="L445" s="74"/>
      <c r="M445" s="74"/>
      <c r="N445" s="74"/>
    </row>
    <row r="446" spans="1:14" ht="15">
      <c r="A446" s="227" t="s">
        <v>342</v>
      </c>
      <c r="B446" s="228"/>
      <c r="C446" s="239"/>
      <c r="D446" s="240"/>
      <c r="F446" s="74"/>
      <c r="G446" s="74"/>
      <c r="H446" s="74"/>
      <c r="I446" s="74"/>
      <c r="J446" s="74"/>
      <c r="K446" s="74"/>
      <c r="L446" s="74"/>
      <c r="M446" s="74"/>
      <c r="N446" s="74"/>
    </row>
    <row r="447" spans="1:14" ht="15">
      <c r="A447" s="227" t="s">
        <v>343</v>
      </c>
      <c r="B447" s="228"/>
      <c r="C447" s="239"/>
      <c r="D447" s="240"/>
      <c r="F447" s="74"/>
      <c r="G447" s="74"/>
      <c r="H447" s="74"/>
      <c r="I447" s="74"/>
      <c r="J447" s="74"/>
      <c r="K447" s="74"/>
      <c r="L447" s="74"/>
      <c r="M447" s="74"/>
      <c r="N447" s="74"/>
    </row>
    <row r="448" spans="1:14" ht="15">
      <c r="A448" s="227" t="s">
        <v>344</v>
      </c>
      <c r="B448" s="228"/>
      <c r="C448" s="239"/>
      <c r="D448" s="240"/>
      <c r="F448" s="74"/>
      <c r="G448" s="74"/>
      <c r="H448" s="74"/>
      <c r="I448" s="74"/>
      <c r="J448" s="74"/>
      <c r="K448" s="74"/>
      <c r="L448" s="74"/>
      <c r="M448" s="74"/>
      <c r="N448" s="74"/>
    </row>
    <row r="449" spans="1:14" ht="15">
      <c r="A449" s="227" t="s">
        <v>345</v>
      </c>
      <c r="B449" s="228"/>
      <c r="C449" s="239"/>
      <c r="D449" s="240"/>
      <c r="F449" s="74"/>
      <c r="G449" s="74"/>
      <c r="H449" s="74"/>
      <c r="I449" s="74"/>
      <c r="J449" s="74"/>
      <c r="K449" s="74"/>
      <c r="L449" s="74"/>
      <c r="M449" s="74"/>
      <c r="N449" s="74"/>
    </row>
    <row r="450" spans="1:14" ht="15">
      <c r="A450" s="227" t="s">
        <v>346</v>
      </c>
      <c r="B450" s="228"/>
      <c r="C450" s="239"/>
      <c r="D450" s="240"/>
      <c r="F450" s="74"/>
      <c r="G450" s="74"/>
      <c r="H450" s="74"/>
      <c r="I450" s="74"/>
      <c r="J450" s="74"/>
      <c r="K450" s="74"/>
      <c r="L450" s="74"/>
      <c r="M450" s="74"/>
      <c r="N450" s="74"/>
    </row>
    <row r="451" spans="1:14" ht="13.5" customHeight="1">
      <c r="A451" s="227" t="s">
        <v>347</v>
      </c>
      <c r="B451" s="228"/>
      <c r="C451" s="239"/>
      <c r="D451" s="240"/>
      <c r="F451" s="74"/>
      <c r="G451" s="74"/>
      <c r="H451" s="74"/>
      <c r="I451" s="74"/>
      <c r="J451" s="74"/>
      <c r="K451" s="74"/>
      <c r="L451" s="74"/>
      <c r="M451" s="74"/>
      <c r="N451" s="74"/>
    </row>
    <row r="452" spans="1:14" ht="15">
      <c r="A452" s="227" t="s">
        <v>348</v>
      </c>
      <c r="B452" s="228"/>
      <c r="C452" s="239"/>
      <c r="D452" s="240"/>
      <c r="F452" s="74"/>
      <c r="G452" s="74"/>
      <c r="H452" s="74"/>
      <c r="I452" s="74"/>
      <c r="J452" s="74"/>
      <c r="K452" s="74"/>
      <c r="L452" s="74"/>
      <c r="M452" s="74"/>
      <c r="N452" s="74"/>
    </row>
    <row r="453" spans="1:14" ht="15">
      <c r="A453" s="227" t="s">
        <v>349</v>
      </c>
      <c r="B453" s="228"/>
      <c r="C453" s="239"/>
      <c r="D453" s="240"/>
      <c r="F453" s="74"/>
      <c r="G453" s="74"/>
      <c r="H453" s="74"/>
      <c r="I453" s="74"/>
      <c r="J453" s="74"/>
      <c r="K453" s="74"/>
      <c r="L453" s="74"/>
      <c r="M453" s="74"/>
      <c r="N453" s="74"/>
    </row>
    <row r="454" spans="1:14" ht="15">
      <c r="A454" s="227" t="s">
        <v>350</v>
      </c>
      <c r="B454" s="228"/>
      <c r="C454" s="239"/>
      <c r="D454" s="240"/>
      <c r="F454" s="74"/>
      <c r="G454" s="74"/>
      <c r="H454" s="74"/>
      <c r="I454" s="74"/>
      <c r="J454" s="74"/>
      <c r="K454" s="74"/>
      <c r="L454" s="74"/>
      <c r="M454" s="74"/>
      <c r="N454" s="74"/>
    </row>
    <row r="455" spans="1:14" ht="15">
      <c r="A455" s="227" t="s">
        <v>351</v>
      </c>
      <c r="B455" s="228"/>
      <c r="C455" s="239"/>
      <c r="D455" s="240"/>
      <c r="F455" s="74"/>
      <c r="G455" s="74"/>
      <c r="H455" s="74"/>
      <c r="I455" s="74"/>
      <c r="J455" s="74"/>
      <c r="K455" s="74"/>
      <c r="L455" s="74"/>
      <c r="M455" s="74"/>
      <c r="N455" s="74"/>
    </row>
    <row r="456" spans="1:14" ht="15">
      <c r="A456" s="227" t="s">
        <v>352</v>
      </c>
      <c r="B456" s="228"/>
      <c r="C456" s="239"/>
      <c r="D456" s="240"/>
      <c r="F456" s="74"/>
      <c r="G456" s="74"/>
      <c r="H456" s="74"/>
      <c r="I456" s="74"/>
      <c r="J456" s="74"/>
      <c r="K456" s="74"/>
      <c r="L456" s="74"/>
      <c r="M456" s="74"/>
      <c r="N456" s="74"/>
    </row>
    <row r="457" spans="1:14" ht="12.75" customHeight="1">
      <c r="A457" s="227" t="s">
        <v>353</v>
      </c>
      <c r="B457" s="228"/>
      <c r="C457" s="239"/>
      <c r="D457" s="240"/>
      <c r="F457" s="74"/>
      <c r="G457" s="74"/>
      <c r="H457" s="74"/>
      <c r="I457" s="74"/>
      <c r="J457" s="74"/>
      <c r="K457" s="74"/>
      <c r="L457" s="74"/>
      <c r="M457" s="74"/>
      <c r="N457" s="74"/>
    </row>
    <row r="458" spans="1:14" ht="15">
      <c r="A458" s="227" t="s">
        <v>354</v>
      </c>
      <c r="B458" s="228"/>
      <c r="C458" s="239"/>
      <c r="D458" s="240"/>
      <c r="F458" s="74"/>
      <c r="G458" s="74"/>
      <c r="H458" s="74"/>
      <c r="I458" s="74"/>
      <c r="J458" s="74"/>
      <c r="K458" s="74"/>
      <c r="L458" s="74"/>
      <c r="M458" s="74"/>
      <c r="N458" s="74"/>
    </row>
    <row r="459" spans="1:14" ht="15">
      <c r="A459" s="231" t="s">
        <v>355</v>
      </c>
      <c r="B459" s="232"/>
      <c r="C459" s="241"/>
      <c r="D459" s="240"/>
      <c r="F459" s="74"/>
      <c r="G459" s="74"/>
      <c r="H459" s="74"/>
      <c r="I459" s="74"/>
      <c r="J459" s="74"/>
      <c r="K459" s="74"/>
      <c r="L459" s="74"/>
      <c r="M459" s="74"/>
      <c r="N459" s="74"/>
    </row>
    <row r="460" spans="1:14" ht="15">
      <c r="A460" s="222"/>
      <c r="B460" s="222"/>
      <c r="C460" s="36"/>
      <c r="F460" s="74"/>
      <c r="G460" s="74"/>
      <c r="H460" s="74"/>
      <c r="I460" s="74"/>
      <c r="J460" s="74"/>
      <c r="K460" s="74"/>
      <c r="L460" s="74"/>
      <c r="M460" s="74"/>
      <c r="N460" s="74"/>
    </row>
    <row r="461" spans="1:14" ht="12" customHeight="1">
      <c r="A461" s="235" t="s">
        <v>356</v>
      </c>
      <c r="B461" s="236"/>
      <c r="C461" s="237"/>
      <c r="D461" s="238">
        <f>SUM(C462:C468)</f>
        <v>0</v>
      </c>
      <c r="E461" s="59"/>
      <c r="F461" s="74"/>
      <c r="G461" s="74"/>
      <c r="H461" s="74"/>
      <c r="I461" s="74"/>
      <c r="J461" s="74"/>
      <c r="K461" s="74"/>
      <c r="L461" s="74"/>
      <c r="M461" s="74"/>
      <c r="N461" s="74"/>
    </row>
    <row r="462" spans="1:14" ht="27.75" customHeight="1">
      <c r="A462" s="227" t="s">
        <v>357</v>
      </c>
      <c r="B462" s="228"/>
      <c r="C462" s="239"/>
      <c r="D462" s="240"/>
      <c r="F462" s="242"/>
      <c r="G462" s="243"/>
      <c r="H462" s="74"/>
      <c r="I462" s="74"/>
      <c r="J462" s="74"/>
      <c r="K462" s="74"/>
      <c r="L462" s="74"/>
      <c r="M462" s="74"/>
      <c r="N462" s="74"/>
    </row>
    <row r="463" spans="1:14" ht="15">
      <c r="A463" s="227" t="s">
        <v>358</v>
      </c>
      <c r="B463" s="228"/>
      <c r="C463" s="239"/>
      <c r="D463" s="240"/>
      <c r="F463" s="79"/>
      <c r="G463" s="242"/>
      <c r="H463" s="74"/>
      <c r="I463" s="74"/>
      <c r="J463" s="74"/>
      <c r="K463" s="74"/>
      <c r="L463" s="74"/>
      <c r="M463" s="74"/>
      <c r="N463" s="74"/>
    </row>
    <row r="464" spans="1:14" ht="12" customHeight="1">
      <c r="A464" s="227" t="s">
        <v>359</v>
      </c>
      <c r="B464" s="228"/>
      <c r="C464" s="239"/>
      <c r="D464" s="240"/>
      <c r="F464" s="74"/>
      <c r="G464" s="79"/>
      <c r="H464" s="74"/>
      <c r="I464" s="74"/>
      <c r="J464" s="74"/>
      <c r="K464" s="74"/>
      <c r="L464" s="74"/>
      <c r="M464" s="74"/>
      <c r="N464" s="74"/>
    </row>
    <row r="465" spans="1:14" ht="30" customHeight="1">
      <c r="A465" s="227" t="s">
        <v>360</v>
      </c>
      <c r="B465" s="228"/>
      <c r="C465" s="239"/>
      <c r="D465" s="240"/>
      <c r="F465" s="74"/>
      <c r="G465" s="74"/>
      <c r="H465" s="74"/>
      <c r="I465" s="74"/>
      <c r="J465" s="74"/>
      <c r="K465" s="74"/>
      <c r="L465" s="74"/>
      <c r="M465" s="74"/>
      <c r="N465" s="74"/>
    </row>
    <row r="466" spans="1:14" ht="15">
      <c r="A466" s="227" t="s">
        <v>361</v>
      </c>
      <c r="B466" s="228"/>
      <c r="C466" s="229"/>
      <c r="D466" s="240"/>
      <c r="F466" s="74"/>
      <c r="G466" s="74"/>
      <c r="H466" s="74"/>
      <c r="I466" s="74"/>
      <c r="J466" s="74"/>
      <c r="K466" s="74"/>
      <c r="L466" s="74"/>
      <c r="M466" s="74"/>
      <c r="N466" s="74"/>
    </row>
    <row r="467" spans="1:14" ht="15">
      <c r="A467" s="227" t="s">
        <v>362</v>
      </c>
      <c r="B467" s="228"/>
      <c r="C467" s="229"/>
      <c r="D467" s="240"/>
      <c r="F467" s="74"/>
      <c r="G467" s="74"/>
      <c r="H467" s="74"/>
      <c r="I467" s="74"/>
      <c r="J467" s="74"/>
      <c r="K467" s="74"/>
      <c r="L467" s="74"/>
      <c r="M467" s="74"/>
      <c r="N467" s="74"/>
    </row>
    <row r="468" spans="1:14" ht="15">
      <c r="A468" s="231" t="s">
        <v>363</v>
      </c>
      <c r="B468" s="232"/>
      <c r="C468" s="229">
        <v>0</v>
      </c>
      <c r="D468" s="240"/>
      <c r="E468" s="196"/>
      <c r="F468" s="74"/>
      <c r="G468" s="74"/>
      <c r="H468" s="74"/>
      <c r="I468" s="74"/>
      <c r="J468" s="74"/>
      <c r="K468" s="74"/>
      <c r="L468" s="74"/>
      <c r="M468" s="74"/>
      <c r="N468" s="74"/>
    </row>
    <row r="469" spans="1:14" ht="15">
      <c r="A469" s="244"/>
      <c r="B469" s="244"/>
      <c r="I469" s="245"/>
      <c r="J469" s="74"/>
      <c r="K469" s="74"/>
      <c r="L469" s="74"/>
      <c r="M469" s="74"/>
      <c r="N469" s="74"/>
    </row>
    <row r="470" spans="1:14" ht="15">
      <c r="A470" s="246" t="s">
        <v>364</v>
      </c>
      <c r="D470" s="221">
        <f>+D440-D442+D461</f>
        <v>12516923.459999999</v>
      </c>
      <c r="E470" s="196"/>
      <c r="F470" s="247"/>
      <c r="H470" s="59"/>
      <c r="I470" s="248"/>
      <c r="J470" s="74"/>
      <c r="K470" s="74"/>
      <c r="L470" s="74"/>
      <c r="M470" s="74"/>
      <c r="N470" s="74"/>
    </row>
    <row r="471" spans="1:14" ht="15">
      <c r="E471" s="31"/>
      <c r="F471" s="74"/>
      <c r="G471" s="74"/>
      <c r="H471" s="74"/>
      <c r="I471" s="74"/>
      <c r="J471" s="74"/>
      <c r="K471" s="74"/>
      <c r="L471" s="74"/>
      <c r="M471" s="74"/>
      <c r="N471" s="74"/>
    </row>
    <row r="472" spans="1:14" ht="15" hidden="1">
      <c r="E472" s="31"/>
      <c r="F472" s="74"/>
      <c r="G472" s="74"/>
      <c r="H472" s="74"/>
      <c r="I472" s="74"/>
      <c r="J472" s="74"/>
      <c r="K472" s="74"/>
      <c r="L472" s="74"/>
      <c r="M472" s="74"/>
      <c r="N472" s="74"/>
    </row>
    <row r="473" spans="1:14" ht="15">
      <c r="A473" s="249" t="s">
        <v>365</v>
      </c>
      <c r="B473" s="249"/>
      <c r="C473" s="249"/>
      <c r="D473" s="249"/>
      <c r="E473" s="249"/>
      <c r="F473" s="74"/>
      <c r="G473" s="74"/>
      <c r="H473" s="74"/>
      <c r="I473" s="74"/>
      <c r="J473" s="74"/>
      <c r="K473" s="74"/>
      <c r="L473" s="74"/>
      <c r="M473" s="74"/>
      <c r="N473" s="74"/>
    </row>
    <row r="474" spans="1:14" ht="6.75" customHeight="1">
      <c r="A474" s="249"/>
      <c r="B474" s="249"/>
      <c r="C474" s="249"/>
      <c r="D474" s="249"/>
      <c r="E474" s="249"/>
      <c r="F474" s="74"/>
      <c r="G474" s="74"/>
      <c r="H474" s="74"/>
      <c r="I474" s="74"/>
      <c r="J474" s="74"/>
      <c r="K474" s="74"/>
      <c r="L474" s="74"/>
      <c r="M474" s="74"/>
      <c r="N474" s="74"/>
    </row>
    <row r="475" spans="1:14" ht="15">
      <c r="A475" s="192" t="s">
        <v>365</v>
      </c>
      <c r="B475" s="139" t="s">
        <v>86</v>
      </c>
      <c r="C475" s="172" t="s">
        <v>87</v>
      </c>
      <c r="D475" s="172" t="s">
        <v>88</v>
      </c>
      <c r="E475" s="8"/>
      <c r="F475" s="74"/>
      <c r="G475" s="74"/>
      <c r="H475" s="74"/>
      <c r="I475" s="74"/>
      <c r="J475" s="74"/>
      <c r="K475" s="74"/>
      <c r="L475" s="74"/>
      <c r="M475" s="74"/>
      <c r="N475" s="74"/>
    </row>
    <row r="476" spans="1:14" ht="16.5" customHeight="1">
      <c r="A476" s="18" t="s">
        <v>366</v>
      </c>
      <c r="B476" s="250"/>
      <c r="C476" s="250">
        <v>68110087.459999993</v>
      </c>
      <c r="D476" s="250">
        <v>68110087.459999993</v>
      </c>
      <c r="E476" s="8"/>
      <c r="F476" s="74"/>
      <c r="G476" s="74"/>
      <c r="H476" s="74"/>
      <c r="I476" s="74"/>
      <c r="J476" s="74"/>
      <c r="K476" s="74"/>
      <c r="L476" s="74"/>
      <c r="M476" s="74"/>
      <c r="N476" s="74"/>
    </row>
    <row r="477" spans="1:14" ht="15">
      <c r="A477" s="20" t="s">
        <v>367</v>
      </c>
      <c r="B477" s="251"/>
      <c r="C477" s="251">
        <v>-72701446.209999993</v>
      </c>
      <c r="D477" s="251">
        <v>-72701446.209999993</v>
      </c>
      <c r="E477" s="8"/>
      <c r="F477" s="74"/>
      <c r="G477" s="74"/>
      <c r="H477" s="74"/>
      <c r="I477" s="74"/>
      <c r="J477" s="74"/>
      <c r="K477" s="74"/>
      <c r="L477" s="74"/>
      <c r="M477" s="74"/>
      <c r="N477" s="74"/>
    </row>
    <row r="478" spans="1:14" ht="15">
      <c r="A478" s="20" t="s">
        <v>368</v>
      </c>
      <c r="B478" s="251"/>
      <c r="C478" s="251">
        <v>9246460.4700000007</v>
      </c>
      <c r="D478" s="251">
        <v>9246460.4700000007</v>
      </c>
      <c r="E478" s="8"/>
      <c r="F478" s="74"/>
      <c r="G478" s="74"/>
      <c r="H478" s="74"/>
      <c r="I478" s="74"/>
      <c r="J478" s="74"/>
      <c r="K478" s="74"/>
      <c r="L478" s="74"/>
      <c r="M478" s="74"/>
      <c r="N478" s="74"/>
    </row>
    <row r="479" spans="1:14" ht="15">
      <c r="A479" s="20" t="s">
        <v>369</v>
      </c>
      <c r="B479" s="251"/>
      <c r="C479" s="251">
        <v>-4655101.72</v>
      </c>
      <c r="D479" s="251">
        <v>-4655101.72</v>
      </c>
      <c r="E479" s="8"/>
      <c r="F479" s="74"/>
      <c r="G479" s="74"/>
      <c r="H479" s="74"/>
      <c r="I479" s="74"/>
      <c r="J479" s="74"/>
      <c r="K479" s="74"/>
      <c r="L479" s="74"/>
      <c r="M479" s="74"/>
      <c r="N479" s="74"/>
    </row>
    <row r="480" spans="1:14" ht="15">
      <c r="A480" s="20" t="s">
        <v>370</v>
      </c>
      <c r="B480" s="251"/>
      <c r="C480" s="251">
        <v>-68110087.459999993</v>
      </c>
      <c r="D480" s="251">
        <v>-68110087.459999993</v>
      </c>
      <c r="E480" s="8"/>
      <c r="F480" s="74"/>
      <c r="G480" s="74"/>
      <c r="H480" s="74"/>
      <c r="I480" s="74"/>
      <c r="J480" s="74"/>
      <c r="K480" s="74"/>
      <c r="L480" s="74"/>
      <c r="M480" s="74"/>
      <c r="N480" s="74"/>
    </row>
    <row r="481" spans="1:14" ht="15">
      <c r="A481" s="20" t="s">
        <v>371</v>
      </c>
      <c r="B481" s="251"/>
      <c r="C481" s="251">
        <v>71758467.150000006</v>
      </c>
      <c r="D481" s="251">
        <v>71758467.150000006</v>
      </c>
      <c r="E481" s="8"/>
      <c r="F481" s="74"/>
      <c r="G481" s="74"/>
      <c r="H481" s="74"/>
      <c r="I481" s="74"/>
      <c r="J481" s="74"/>
      <c r="K481" s="74"/>
      <c r="L481" s="74"/>
      <c r="M481" s="74"/>
      <c r="N481" s="74"/>
    </row>
    <row r="482" spans="1:14" ht="15">
      <c r="A482" s="20" t="s">
        <v>372</v>
      </c>
      <c r="B482" s="251"/>
      <c r="C482" s="251">
        <v>-9246460.4700000007</v>
      </c>
      <c r="D482" s="251">
        <v>-9246460.4700000007</v>
      </c>
      <c r="E482" s="8"/>
      <c r="F482" s="74"/>
      <c r="G482" s="74"/>
      <c r="H482" s="74"/>
      <c r="I482" s="74"/>
      <c r="J482" s="74"/>
      <c r="K482" s="74"/>
      <c r="L482" s="74"/>
      <c r="M482" s="74"/>
      <c r="N482" s="74"/>
    </row>
    <row r="483" spans="1:14" ht="15">
      <c r="A483" s="20" t="s">
        <v>373</v>
      </c>
      <c r="B483" s="251"/>
      <c r="C483" s="251">
        <v>2255165.7400000002</v>
      </c>
      <c r="D483" s="251">
        <v>2255165.7400000002</v>
      </c>
      <c r="E483" s="8"/>
      <c r="F483" s="74"/>
      <c r="G483" s="74"/>
      <c r="H483" s="74"/>
      <c r="I483" s="74"/>
      <c r="J483" s="74"/>
      <c r="K483" s="74"/>
      <c r="L483" s="74"/>
      <c r="M483" s="74"/>
      <c r="N483" s="74"/>
    </row>
    <row r="484" spans="1:14" ht="15">
      <c r="A484" s="20" t="s">
        <v>374</v>
      </c>
      <c r="B484" s="251"/>
      <c r="C484" s="251">
        <v>94267.92</v>
      </c>
      <c r="D484" s="251">
        <v>94267.92</v>
      </c>
      <c r="E484" s="8"/>
      <c r="F484" s="74"/>
      <c r="G484" s="74"/>
      <c r="H484" s="74"/>
      <c r="I484" s="74"/>
      <c r="J484" s="74"/>
      <c r="K484" s="74"/>
      <c r="L484" s="74"/>
      <c r="M484" s="74"/>
      <c r="N484" s="74"/>
    </row>
    <row r="485" spans="1:14" ht="15">
      <c r="A485" s="28" t="s">
        <v>375</v>
      </c>
      <c r="B485" s="252"/>
      <c r="C485" s="252">
        <v>3248647.12</v>
      </c>
      <c r="D485" s="252">
        <v>3248647.12</v>
      </c>
      <c r="E485" s="8"/>
      <c r="F485" s="74"/>
      <c r="G485" s="74"/>
      <c r="H485" s="74"/>
      <c r="I485" s="74"/>
      <c r="J485" s="74"/>
      <c r="K485" s="74"/>
      <c r="L485" s="74"/>
      <c r="M485" s="74"/>
      <c r="N485" s="74"/>
    </row>
    <row r="486" spans="1:14" ht="15">
      <c r="E486" s="8"/>
      <c r="F486" s="74"/>
      <c r="G486" s="74"/>
      <c r="H486" s="74"/>
      <c r="I486" s="74"/>
      <c r="J486" s="74"/>
      <c r="K486" s="74"/>
      <c r="L486" s="74"/>
      <c r="M486" s="74"/>
      <c r="N486" s="74"/>
    </row>
    <row r="487" spans="1:14" ht="15">
      <c r="A487" s="1" t="s">
        <v>376</v>
      </c>
      <c r="B487" s="209"/>
      <c r="C487" s="209"/>
      <c r="D487" s="209"/>
      <c r="F487" s="74"/>
      <c r="G487" s="74"/>
      <c r="H487" s="74"/>
      <c r="I487" s="74"/>
      <c r="J487" s="74"/>
      <c r="K487" s="74"/>
      <c r="L487" s="74"/>
      <c r="M487" s="74"/>
      <c r="N487" s="74"/>
    </row>
    <row r="488" spans="1:14" ht="15">
      <c r="B488" s="209"/>
      <c r="C488" s="209"/>
      <c r="D488" s="209"/>
      <c r="F488" s="74"/>
      <c r="G488" s="74"/>
      <c r="H488" s="74"/>
      <c r="I488" s="74"/>
      <c r="J488" s="74"/>
      <c r="K488" s="74"/>
      <c r="L488" s="74"/>
      <c r="M488" s="74"/>
      <c r="N488" s="74"/>
    </row>
    <row r="489" spans="1:14" ht="15">
      <c r="B489" s="209"/>
      <c r="C489" s="209"/>
      <c r="D489" s="209"/>
      <c r="F489" s="74"/>
      <c r="G489" s="74"/>
      <c r="H489" s="74"/>
      <c r="I489" s="74"/>
      <c r="J489" s="74"/>
      <c r="K489" s="74"/>
      <c r="L489" s="74"/>
      <c r="M489" s="74"/>
      <c r="N489" s="74"/>
    </row>
    <row r="490" spans="1:14" ht="15">
      <c r="B490" s="209"/>
      <c r="C490" s="209"/>
      <c r="D490" s="209"/>
      <c r="F490" s="74"/>
      <c r="G490" s="74"/>
      <c r="H490" s="74"/>
      <c r="I490" s="74"/>
      <c r="J490" s="74"/>
      <c r="K490" s="74"/>
      <c r="L490" s="74"/>
      <c r="M490" s="74"/>
      <c r="N490" s="74"/>
    </row>
    <row r="491" spans="1:14" ht="15">
      <c r="B491" s="209"/>
      <c r="C491" s="209"/>
      <c r="D491" s="209"/>
      <c r="F491" s="74"/>
      <c r="G491" s="74"/>
      <c r="H491" s="74"/>
      <c r="I491" s="74"/>
      <c r="J491" s="74"/>
      <c r="K491" s="74"/>
      <c r="L491" s="74"/>
      <c r="M491" s="74"/>
      <c r="N491" s="74"/>
    </row>
    <row r="492" spans="1:14" ht="15">
      <c r="B492" s="209"/>
      <c r="C492" s="209"/>
      <c r="D492" s="209"/>
      <c r="F492" s="74"/>
      <c r="G492" s="74"/>
      <c r="H492" s="74"/>
      <c r="I492" s="74"/>
      <c r="J492" s="74"/>
      <c r="K492" s="74"/>
      <c r="L492" s="74"/>
      <c r="M492" s="74"/>
      <c r="N492" s="74"/>
    </row>
    <row r="493" spans="1:14" ht="15">
      <c r="B493" s="209"/>
      <c r="C493" s="209"/>
      <c r="D493" s="209"/>
      <c r="F493" s="74"/>
      <c r="G493" s="74"/>
      <c r="H493" s="74"/>
      <c r="I493" s="74"/>
      <c r="J493" s="74"/>
      <c r="K493" s="74"/>
      <c r="L493" s="74"/>
      <c r="M493" s="74"/>
      <c r="N493" s="74"/>
    </row>
    <row r="494" spans="1:14" ht="15">
      <c r="F494" s="74"/>
      <c r="G494" s="74"/>
      <c r="H494" s="74"/>
      <c r="I494" s="74"/>
      <c r="J494" s="74"/>
      <c r="K494" s="74"/>
      <c r="L494" s="74"/>
      <c r="M494" s="74"/>
      <c r="N494" s="74"/>
    </row>
    <row r="495" spans="1:14" ht="15">
      <c r="A495" s="253" t="s">
        <v>381</v>
      </c>
      <c r="B495" s="209"/>
      <c r="C495" s="254"/>
      <c r="D495" s="254"/>
      <c r="E495" s="253"/>
      <c r="F495" s="74"/>
      <c r="G495" s="74"/>
      <c r="H495" s="74"/>
      <c r="I495" s="74"/>
      <c r="J495" s="74"/>
      <c r="K495" s="74"/>
      <c r="L495" s="74"/>
      <c r="M495" s="74"/>
      <c r="N495" s="74"/>
    </row>
    <row r="496" spans="1:14" ht="15">
      <c r="A496" s="255" t="s">
        <v>377</v>
      </c>
      <c r="B496" s="209"/>
      <c r="C496" s="266" t="s">
        <v>378</v>
      </c>
      <c r="D496" s="266"/>
      <c r="E496" s="8"/>
      <c r="F496" s="74"/>
      <c r="G496" s="74"/>
      <c r="H496" s="74"/>
      <c r="I496" s="74"/>
      <c r="J496" s="74"/>
      <c r="K496" s="74"/>
      <c r="L496" s="74"/>
      <c r="M496" s="74"/>
      <c r="N496" s="74"/>
    </row>
    <row r="497" spans="1:14" ht="15">
      <c r="A497" s="255" t="s">
        <v>379</v>
      </c>
      <c r="B497" s="209"/>
      <c r="C497" s="267" t="s">
        <v>380</v>
      </c>
      <c r="D497" s="267"/>
      <c r="E497" s="256"/>
      <c r="F497" s="74"/>
      <c r="G497" s="74"/>
      <c r="H497" s="74"/>
      <c r="I497" s="74"/>
      <c r="J497" s="74"/>
      <c r="K497" s="74"/>
      <c r="L497" s="74"/>
      <c r="M497" s="74"/>
      <c r="N497" s="74"/>
    </row>
    <row r="498" spans="1:14" ht="15">
      <c r="A498" s="209"/>
      <c r="B498" s="209"/>
      <c r="C498" s="209"/>
      <c r="D498" s="209"/>
      <c r="E498" s="209"/>
      <c r="F498" s="74"/>
      <c r="G498" s="74"/>
      <c r="H498" s="74"/>
      <c r="I498" s="74"/>
      <c r="J498" s="74"/>
      <c r="K498" s="74"/>
      <c r="L498" s="74"/>
      <c r="M498" s="74"/>
      <c r="N498" s="74"/>
    </row>
    <row r="499" spans="1:14" ht="15">
      <c r="A499" s="209"/>
      <c r="B499" s="209"/>
      <c r="C499" s="209"/>
      <c r="D499" s="209"/>
      <c r="E499" s="209"/>
      <c r="F499" s="74"/>
      <c r="G499" s="74"/>
      <c r="H499" s="74"/>
      <c r="I499" s="74"/>
      <c r="J499" s="74"/>
      <c r="K499" s="74"/>
      <c r="L499" s="74"/>
      <c r="M499" s="74"/>
      <c r="N499" s="74"/>
    </row>
    <row r="500" spans="1:14" ht="15">
      <c r="F500" s="74"/>
      <c r="G500" s="74"/>
      <c r="H500" s="74"/>
      <c r="I500" s="74"/>
      <c r="J500" s="74"/>
      <c r="K500" s="74"/>
      <c r="L500" s="74"/>
      <c r="M500" s="74"/>
      <c r="N500" s="74"/>
    </row>
    <row r="501" spans="1:14" ht="15">
      <c r="F501" s="74"/>
      <c r="G501" s="74"/>
      <c r="H501" s="74"/>
      <c r="I501" s="74"/>
      <c r="J501" s="74"/>
      <c r="K501" s="74"/>
      <c r="L501" s="74"/>
      <c r="M501" s="74"/>
      <c r="N501" s="74"/>
    </row>
    <row r="502" spans="1:14" ht="12.75" customHeight="1">
      <c r="F502" s="74"/>
      <c r="G502" s="74"/>
      <c r="H502" s="74"/>
      <c r="I502" s="74"/>
      <c r="J502" s="74"/>
      <c r="K502" s="74"/>
      <c r="L502" s="74"/>
      <c r="M502" s="74"/>
      <c r="N502" s="74"/>
    </row>
    <row r="503" spans="1:14" ht="15">
      <c r="F503" s="74"/>
      <c r="G503" s="74"/>
      <c r="H503" s="74"/>
      <c r="I503" s="74"/>
      <c r="J503" s="74"/>
      <c r="K503" s="74"/>
      <c r="L503" s="74"/>
      <c r="M503" s="74"/>
      <c r="N503" s="74"/>
    </row>
    <row r="504" spans="1:14" ht="15">
      <c r="F504" s="74"/>
      <c r="G504" s="74"/>
      <c r="H504" s="74"/>
      <c r="I504" s="74"/>
      <c r="J504" s="74"/>
      <c r="K504" s="74"/>
      <c r="L504" s="74"/>
      <c r="M504" s="74"/>
      <c r="N504" s="74"/>
    </row>
    <row r="505" spans="1:14" ht="12.75" customHeight="1">
      <c r="F505" s="74"/>
      <c r="G505" s="74"/>
      <c r="H505" s="74"/>
      <c r="I505" s="74"/>
      <c r="J505" s="74"/>
      <c r="K505" s="74"/>
      <c r="L505" s="74"/>
      <c r="M505" s="74"/>
      <c r="N505" s="74"/>
    </row>
    <row r="506" spans="1:14" ht="15">
      <c r="F506" s="74"/>
      <c r="G506" s="74"/>
      <c r="H506" s="74"/>
      <c r="I506" s="74"/>
      <c r="J506" s="74"/>
      <c r="K506" s="74"/>
      <c r="L506" s="74"/>
      <c r="M506" s="74"/>
      <c r="N506" s="74"/>
    </row>
    <row r="507" spans="1:14" ht="15">
      <c r="F507" s="74"/>
      <c r="G507" s="74"/>
      <c r="H507" s="74"/>
      <c r="I507" s="74"/>
      <c r="J507" s="74"/>
      <c r="K507" s="74"/>
      <c r="L507" s="74"/>
      <c r="M507" s="74"/>
      <c r="N507" s="74"/>
    </row>
    <row r="508" spans="1:14" ht="15">
      <c r="F508" s="74"/>
      <c r="N508" s="74"/>
    </row>
    <row r="509" spans="1:14" ht="15">
      <c r="F509" s="74"/>
      <c r="N509" s="74"/>
    </row>
    <row r="510" spans="1:14" ht="15">
      <c r="F510" s="74"/>
      <c r="N510" s="74"/>
    </row>
    <row r="511" spans="1:14" ht="15">
      <c r="F511" s="74"/>
      <c r="N511" s="74"/>
    </row>
    <row r="512" spans="1:14" ht="15">
      <c r="F512" s="74"/>
    </row>
    <row r="513" spans="6:6" ht="15">
      <c r="F513" s="74"/>
    </row>
    <row r="514" spans="6:6" ht="15">
      <c r="F514" s="74"/>
    </row>
    <row r="515" spans="6:6" ht="15">
      <c r="F515" s="74"/>
    </row>
    <row r="516" spans="6:6" ht="15">
      <c r="F516" s="74"/>
    </row>
    <row r="517" spans="6:6" ht="15">
      <c r="F517" s="74"/>
    </row>
    <row r="518" spans="6:6" ht="15">
      <c r="F518" s="74"/>
    </row>
    <row r="519" spans="6:6" ht="15">
      <c r="F519" s="74"/>
    </row>
    <row r="520" spans="6:6" ht="15">
      <c r="F520" s="74"/>
    </row>
    <row r="521" spans="6:6" ht="15">
      <c r="F521" s="74"/>
    </row>
    <row r="522" spans="6:6" ht="15">
      <c r="F522" s="74"/>
    </row>
    <row r="523" spans="6:6" ht="15">
      <c r="F523" s="74"/>
    </row>
    <row r="524" spans="6:6" ht="15">
      <c r="F524" s="74"/>
    </row>
    <row r="525" spans="6:6" ht="15">
      <c r="F525" s="74"/>
    </row>
    <row r="526" spans="6:6" ht="15">
      <c r="F526" s="74"/>
    </row>
    <row r="527" spans="6:6" ht="15">
      <c r="F527" s="74"/>
    </row>
    <row r="528" spans="6:6" ht="15">
      <c r="F528" s="74"/>
    </row>
    <row r="529" spans="6:6" ht="15">
      <c r="F529" s="74"/>
    </row>
    <row r="530" spans="6:6" ht="15">
      <c r="F530" s="74"/>
    </row>
    <row r="531" spans="6:6" ht="15">
      <c r="F531" s="74"/>
    </row>
    <row r="532" spans="6:6" ht="15">
      <c r="F532" s="74"/>
    </row>
    <row r="533" spans="6:6" ht="15">
      <c r="F533" s="74"/>
    </row>
    <row r="534" spans="6:6" ht="15">
      <c r="F534" s="74"/>
    </row>
    <row r="535" spans="6:6" ht="15">
      <c r="F535" s="74"/>
    </row>
    <row r="536" spans="6:6" ht="15">
      <c r="F536" s="74"/>
    </row>
    <row r="537" spans="6:6" ht="15">
      <c r="F537" s="74"/>
    </row>
    <row r="538" spans="6:6" ht="15">
      <c r="F538" s="74"/>
    </row>
    <row r="539" spans="6:6" ht="15">
      <c r="F539" s="74"/>
    </row>
    <row r="540" spans="6:6" ht="15">
      <c r="F540" s="74"/>
    </row>
    <row r="541" spans="6:6" ht="15">
      <c r="F541" s="74"/>
    </row>
    <row r="542" spans="6:6" ht="15">
      <c r="F542" s="74"/>
    </row>
    <row r="543" spans="6:6" ht="15">
      <c r="F543" s="74"/>
    </row>
    <row r="544" spans="6:6" ht="15">
      <c r="F544" s="74"/>
    </row>
    <row r="545" spans="6:6" ht="15">
      <c r="F545" s="74"/>
    </row>
    <row r="546" spans="6:6" ht="15">
      <c r="F546" s="74"/>
    </row>
    <row r="547" spans="6:6" ht="15">
      <c r="F547" s="74"/>
    </row>
    <row r="548" spans="6:6" ht="15">
      <c r="F548" s="74"/>
    </row>
    <row r="549" spans="6:6" ht="15">
      <c r="F549" s="74"/>
    </row>
    <row r="550" spans="6:6" ht="15">
      <c r="F550" s="74"/>
    </row>
    <row r="551" spans="6:6" ht="15">
      <c r="F551" s="74"/>
    </row>
    <row r="552" spans="6:6" ht="15">
      <c r="F552" s="74"/>
    </row>
    <row r="553" spans="6:6" ht="15">
      <c r="F553" s="74"/>
    </row>
    <row r="554" spans="6:6" ht="15">
      <c r="F554" s="74"/>
    </row>
    <row r="555" spans="6:6" ht="15">
      <c r="F555" s="74"/>
    </row>
    <row r="556" spans="6:6" ht="15">
      <c r="F556" s="74"/>
    </row>
    <row r="557" spans="6:6" ht="15">
      <c r="F557" s="74"/>
    </row>
    <row r="558" spans="6:6" ht="15">
      <c r="F558" s="74"/>
    </row>
    <row r="559" spans="6:6" ht="15">
      <c r="F559" s="74"/>
    </row>
    <row r="560" spans="6:6" ht="15">
      <c r="F560" s="74"/>
    </row>
    <row r="561" spans="6:6" ht="15">
      <c r="F561" s="74"/>
    </row>
    <row r="562" spans="6:6" ht="15">
      <c r="F562" s="74"/>
    </row>
    <row r="563" spans="6:6" ht="15">
      <c r="F563" s="74"/>
    </row>
    <row r="564" spans="6:6" ht="15">
      <c r="F564" s="74"/>
    </row>
    <row r="565" spans="6:6" ht="15">
      <c r="F565" s="74"/>
    </row>
    <row r="566" spans="6:6" ht="15">
      <c r="F566" s="74"/>
    </row>
    <row r="567" spans="6:6" ht="15">
      <c r="F567" s="74"/>
    </row>
    <row r="568" spans="6:6" ht="15">
      <c r="F568" s="74"/>
    </row>
    <row r="569" spans="6:6" ht="15">
      <c r="F569" s="74"/>
    </row>
    <row r="570" spans="6:6" ht="15">
      <c r="F570" s="74"/>
    </row>
    <row r="571" spans="6:6" ht="15">
      <c r="F571" s="74"/>
    </row>
    <row r="572" spans="6:6" ht="15">
      <c r="F572" s="74"/>
    </row>
    <row r="573" spans="6:6" ht="15">
      <c r="F573" s="74"/>
    </row>
    <row r="574" spans="6:6" ht="15">
      <c r="F574" s="74"/>
    </row>
    <row r="575" spans="6:6" ht="15">
      <c r="F575" s="74"/>
    </row>
    <row r="576" spans="6:6" ht="15">
      <c r="F576" s="74"/>
    </row>
    <row r="577" spans="6:6" ht="15">
      <c r="F577" s="74"/>
    </row>
    <row r="578" spans="6:6" ht="15">
      <c r="F578" s="74"/>
    </row>
    <row r="579" spans="6:6" ht="15">
      <c r="F579" s="74"/>
    </row>
    <row r="580" spans="6:6" ht="15">
      <c r="F580" s="74"/>
    </row>
    <row r="581" spans="6:6" ht="15">
      <c r="F581" s="74"/>
    </row>
    <row r="582" spans="6:6" ht="15">
      <c r="F582" s="74"/>
    </row>
    <row r="583" spans="6:6" ht="15">
      <c r="F583" s="74"/>
    </row>
    <row r="584" spans="6:6" ht="15">
      <c r="F584" s="74"/>
    </row>
    <row r="585" spans="6:6" ht="15">
      <c r="F585" s="74"/>
    </row>
    <row r="586" spans="6:6" ht="15">
      <c r="F586" s="74"/>
    </row>
    <row r="587" spans="6:6" ht="15">
      <c r="F587" s="74"/>
    </row>
    <row r="588" spans="6:6" ht="15">
      <c r="F588" s="74"/>
    </row>
    <row r="589" spans="6:6" ht="15">
      <c r="F589" s="74"/>
    </row>
    <row r="590" spans="6:6" ht="15">
      <c r="F590" s="74"/>
    </row>
    <row r="591" spans="6:6" ht="15">
      <c r="F591" s="74"/>
    </row>
    <row r="592" spans="6:6" ht="15">
      <c r="F592" s="74"/>
    </row>
    <row r="593" spans="6:6" ht="15">
      <c r="F593" s="74"/>
    </row>
    <row r="594" spans="6:6" ht="15">
      <c r="F594" s="74"/>
    </row>
    <row r="595" spans="6:6" ht="15">
      <c r="F595" s="74"/>
    </row>
    <row r="596" spans="6:6" ht="15">
      <c r="F596" s="74"/>
    </row>
    <row r="597" spans="6:6" ht="15">
      <c r="F597" s="74"/>
    </row>
    <row r="598" spans="6:6" ht="15">
      <c r="F598" s="74"/>
    </row>
    <row r="599" spans="6:6" ht="15">
      <c r="F599" s="74"/>
    </row>
    <row r="600" spans="6:6" ht="15">
      <c r="F600" s="74"/>
    </row>
    <row r="601" spans="6:6" ht="15">
      <c r="F601" s="74"/>
    </row>
    <row r="602" spans="6:6" ht="15">
      <c r="F602" s="74"/>
    </row>
    <row r="603" spans="6:6" ht="15">
      <c r="F603" s="74"/>
    </row>
    <row r="604" spans="6:6" ht="15">
      <c r="F604" s="74"/>
    </row>
    <row r="605" spans="6:6" ht="15">
      <c r="F605" s="74"/>
    </row>
    <row r="606" spans="6:6" ht="15">
      <c r="F606" s="74"/>
    </row>
    <row r="607" spans="6:6" ht="15">
      <c r="F607" s="74"/>
    </row>
    <row r="608" spans="6:6" ht="15">
      <c r="F608" s="74"/>
    </row>
    <row r="609" spans="6:6" ht="15">
      <c r="F609" s="74"/>
    </row>
    <row r="610" spans="6:6" ht="15">
      <c r="F610" s="74"/>
    </row>
    <row r="611" spans="6:6" ht="15">
      <c r="F611" s="74"/>
    </row>
    <row r="612" spans="6:6" ht="15">
      <c r="F612" s="74"/>
    </row>
    <row r="613" spans="6:6" ht="15">
      <c r="F613" s="74"/>
    </row>
    <row r="614" spans="6:6" ht="15">
      <c r="F614" s="74"/>
    </row>
    <row r="615" spans="6:6" ht="15">
      <c r="F615" s="74"/>
    </row>
    <row r="616" spans="6:6" ht="15">
      <c r="F616" s="74"/>
    </row>
    <row r="617" spans="6:6" ht="15">
      <c r="F617" s="74"/>
    </row>
    <row r="618" spans="6:6" ht="15">
      <c r="F618" s="74"/>
    </row>
    <row r="619" spans="6:6" ht="15">
      <c r="F619" s="74"/>
    </row>
    <row r="620" spans="6:6" ht="15">
      <c r="F620" s="74"/>
    </row>
    <row r="621" spans="6:6" ht="15">
      <c r="F621" s="74"/>
    </row>
    <row r="622" spans="6:6" ht="15">
      <c r="F622" s="74"/>
    </row>
    <row r="623" spans="6:6" ht="15">
      <c r="F623" s="74"/>
    </row>
    <row r="624" spans="6:6" ht="15">
      <c r="F624" s="74"/>
    </row>
    <row r="625" spans="6:6" ht="15">
      <c r="F625" s="74"/>
    </row>
    <row r="626" spans="6:6" ht="15">
      <c r="F626" s="74"/>
    </row>
    <row r="627" spans="6:6" ht="15">
      <c r="F627" s="74"/>
    </row>
    <row r="628" spans="6:6" ht="15">
      <c r="F628" s="74"/>
    </row>
    <row r="629" spans="6:6" ht="15">
      <c r="F629" s="74"/>
    </row>
    <row r="630" spans="6:6" ht="15">
      <c r="F630" s="74"/>
    </row>
    <row r="631" spans="6:6" ht="15">
      <c r="F631" s="74"/>
    </row>
    <row r="632" spans="6:6" ht="15">
      <c r="F632" s="74"/>
    </row>
    <row r="633" spans="6:6" ht="15">
      <c r="F633" s="74"/>
    </row>
    <row r="634" spans="6:6" ht="15">
      <c r="F634" s="74"/>
    </row>
    <row r="635" spans="6:6" ht="15">
      <c r="F635" s="74"/>
    </row>
    <row r="636" spans="6:6" ht="15">
      <c r="F636" s="74"/>
    </row>
    <row r="637" spans="6:6" ht="15">
      <c r="F637" s="74"/>
    </row>
    <row r="638" spans="6:6" ht="15">
      <c r="F638" s="74"/>
    </row>
    <row r="639" spans="6:6" ht="15">
      <c r="F639" s="74"/>
    </row>
    <row r="640" spans="6:6" ht="15">
      <c r="F640" s="74"/>
    </row>
    <row r="641" spans="6:6" ht="15">
      <c r="F641" s="74"/>
    </row>
    <row r="642" spans="6:6" ht="15">
      <c r="F642" s="74"/>
    </row>
    <row r="643" spans="6:6" ht="15">
      <c r="F643" s="74"/>
    </row>
    <row r="644" spans="6:6" ht="15">
      <c r="F644" s="74"/>
    </row>
    <row r="645" spans="6:6" ht="15">
      <c r="F645" s="74"/>
    </row>
    <row r="646" spans="6:6" ht="15">
      <c r="F646" s="74"/>
    </row>
    <row r="647" spans="6:6" ht="15">
      <c r="F647" s="74"/>
    </row>
    <row r="648" spans="6:6" ht="15">
      <c r="F648" s="74"/>
    </row>
    <row r="649" spans="6:6" ht="15">
      <c r="F649" s="74"/>
    </row>
    <row r="650" spans="6:6" ht="15">
      <c r="F650" s="74"/>
    </row>
    <row r="651" spans="6:6" ht="15">
      <c r="F651" s="74"/>
    </row>
    <row r="652" spans="6:6" ht="15">
      <c r="F652" s="74"/>
    </row>
    <row r="653" spans="6:6" ht="15">
      <c r="F653" s="74"/>
    </row>
    <row r="654" spans="6:6" ht="15">
      <c r="F654" s="74"/>
    </row>
    <row r="655" spans="6:6" ht="15">
      <c r="F655" s="74"/>
    </row>
    <row r="656" spans="6:6" ht="15">
      <c r="F656" s="74"/>
    </row>
    <row r="657" spans="6:6" ht="15">
      <c r="F657" s="74"/>
    </row>
    <row r="658" spans="6:6" ht="15">
      <c r="F658" s="74"/>
    </row>
    <row r="659" spans="6:6" ht="15">
      <c r="F659" s="74"/>
    </row>
    <row r="660" spans="6:6" ht="15">
      <c r="F660" s="74"/>
    </row>
    <row r="661" spans="6:6" ht="15">
      <c r="F661" s="74"/>
    </row>
    <row r="662" spans="6:6" ht="15">
      <c r="F662" s="74"/>
    </row>
    <row r="663" spans="6:6" ht="15">
      <c r="F663" s="74"/>
    </row>
    <row r="664" spans="6:6" ht="15">
      <c r="F664" s="74"/>
    </row>
    <row r="665" spans="6:6" ht="15">
      <c r="F665" s="74"/>
    </row>
    <row r="666" spans="6:6" ht="15">
      <c r="F666" s="74"/>
    </row>
    <row r="667" spans="6:6" ht="15">
      <c r="F667" s="74"/>
    </row>
    <row r="668" spans="6:6" ht="15">
      <c r="F668" s="74"/>
    </row>
    <row r="669" spans="6:6" ht="15">
      <c r="F669" s="74"/>
    </row>
    <row r="670" spans="6:6" ht="15">
      <c r="F670" s="74"/>
    </row>
    <row r="671" spans="6:6" ht="15">
      <c r="F671" s="74"/>
    </row>
    <row r="672" spans="6:6" ht="15">
      <c r="F672" s="74"/>
    </row>
    <row r="673" spans="6:6" ht="15">
      <c r="F673" s="74"/>
    </row>
    <row r="674" spans="6:6" ht="15">
      <c r="F674" s="74"/>
    </row>
    <row r="675" spans="6:6" ht="15">
      <c r="F675" s="74"/>
    </row>
    <row r="676" spans="6:6" ht="15">
      <c r="F676" s="74"/>
    </row>
    <row r="677" spans="6:6" ht="15">
      <c r="F677" s="74"/>
    </row>
    <row r="678" spans="6:6" ht="15">
      <c r="F678" s="74"/>
    </row>
    <row r="679" spans="6:6" ht="15">
      <c r="F679" s="74"/>
    </row>
    <row r="680" spans="6:6" ht="15">
      <c r="F680" s="74"/>
    </row>
    <row r="681" spans="6:6" ht="15">
      <c r="F681" s="74"/>
    </row>
    <row r="682" spans="6:6" ht="15">
      <c r="F682" s="74"/>
    </row>
    <row r="683" spans="6:6" ht="15">
      <c r="F683" s="74"/>
    </row>
    <row r="684" spans="6:6" ht="15">
      <c r="F684" s="74"/>
    </row>
    <row r="685" spans="6:6" ht="15">
      <c r="F685" s="74"/>
    </row>
    <row r="686" spans="6:6" ht="15">
      <c r="F686" s="74"/>
    </row>
    <row r="687" spans="6:6" ht="15">
      <c r="F687" s="74"/>
    </row>
    <row r="688" spans="6:6" ht="15">
      <c r="F688" s="74"/>
    </row>
    <row r="689" spans="6:6" ht="15">
      <c r="F689" s="74"/>
    </row>
    <row r="690" spans="6:6" ht="15">
      <c r="F690" s="74"/>
    </row>
    <row r="691" spans="6:6" ht="15">
      <c r="F691" s="74"/>
    </row>
    <row r="692" spans="6:6" ht="15">
      <c r="F692" s="74"/>
    </row>
    <row r="693" spans="6:6" ht="15">
      <c r="F693" s="74"/>
    </row>
    <row r="694" spans="6:6" ht="15">
      <c r="F694" s="74"/>
    </row>
    <row r="695" spans="6:6" ht="15">
      <c r="F695" s="74"/>
    </row>
    <row r="696" spans="6:6" ht="15">
      <c r="F696" s="74"/>
    </row>
    <row r="697" spans="6:6" ht="15">
      <c r="F697" s="74"/>
    </row>
    <row r="698" spans="6:6" ht="15">
      <c r="F698" s="74"/>
    </row>
    <row r="699" spans="6:6" ht="15">
      <c r="F699" s="74"/>
    </row>
    <row r="700" spans="6:6" ht="15">
      <c r="F700" s="74"/>
    </row>
    <row r="701" spans="6:6" ht="15">
      <c r="F701" s="74"/>
    </row>
    <row r="702" spans="6:6" ht="15">
      <c r="F702" s="74"/>
    </row>
    <row r="703" spans="6:6" ht="15">
      <c r="F703" s="74"/>
    </row>
    <row r="704" spans="6:6" ht="15">
      <c r="F704" s="74"/>
    </row>
    <row r="705" spans="6:6" ht="15">
      <c r="F705" s="74"/>
    </row>
    <row r="706" spans="6:6" ht="15">
      <c r="F706" s="74"/>
    </row>
    <row r="707" spans="6:6" ht="15">
      <c r="F707" s="74"/>
    </row>
    <row r="708" spans="6:6" ht="15">
      <c r="F708" s="74"/>
    </row>
    <row r="709" spans="6:6" ht="15">
      <c r="F709" s="74"/>
    </row>
    <row r="710" spans="6:6" ht="15">
      <c r="F710" s="74"/>
    </row>
    <row r="711" spans="6:6" ht="15">
      <c r="F711" s="74"/>
    </row>
    <row r="712" spans="6:6" ht="15">
      <c r="F712" s="74"/>
    </row>
    <row r="713" spans="6:6" ht="15">
      <c r="F713" s="74"/>
    </row>
    <row r="714" spans="6:6" ht="15">
      <c r="F714" s="74"/>
    </row>
    <row r="715" spans="6:6" ht="15">
      <c r="F715" s="74"/>
    </row>
    <row r="716" spans="6:6" ht="15">
      <c r="F716" s="74"/>
    </row>
    <row r="717" spans="6:6" ht="15">
      <c r="F717" s="74"/>
    </row>
    <row r="718" spans="6:6" ht="15">
      <c r="F718" s="74"/>
    </row>
    <row r="719" spans="6:6" ht="15">
      <c r="F719" s="74"/>
    </row>
    <row r="720" spans="6:6" ht="15">
      <c r="F720" s="74"/>
    </row>
    <row r="721" spans="6:6" ht="15">
      <c r="F721" s="74"/>
    </row>
    <row r="722" spans="6:6" ht="15">
      <c r="F722" s="74"/>
    </row>
    <row r="723" spans="6:6" ht="15">
      <c r="F723" s="74"/>
    </row>
    <row r="724" spans="6:6" ht="15">
      <c r="F724" s="74"/>
    </row>
    <row r="725" spans="6:6" ht="15">
      <c r="F725" s="74"/>
    </row>
    <row r="726" spans="6:6" ht="15">
      <c r="F726" s="74"/>
    </row>
    <row r="727" spans="6:6" ht="15">
      <c r="F727" s="74"/>
    </row>
    <row r="728" spans="6:6" ht="15">
      <c r="F728" s="74"/>
    </row>
    <row r="729" spans="6:6" ht="15">
      <c r="F729" s="74"/>
    </row>
    <row r="730" spans="6:6" ht="15">
      <c r="F730" s="74"/>
    </row>
    <row r="731" spans="6:6" ht="15">
      <c r="F731" s="74"/>
    </row>
    <row r="732" spans="6:6" ht="15">
      <c r="F732" s="74"/>
    </row>
    <row r="733" spans="6:6" ht="15">
      <c r="F733" s="74"/>
    </row>
    <row r="734" spans="6:6" ht="15">
      <c r="F734" s="74"/>
    </row>
    <row r="735" spans="6:6" ht="15">
      <c r="F735" s="74"/>
    </row>
    <row r="736" spans="6:6" ht="15">
      <c r="F736" s="74"/>
    </row>
    <row r="737" spans="6:6" ht="15">
      <c r="F737" s="74"/>
    </row>
    <row r="738" spans="6:6" ht="15">
      <c r="F738" s="74"/>
    </row>
    <row r="739" spans="6:6" ht="15">
      <c r="F739" s="74"/>
    </row>
    <row r="740" spans="6:6" ht="15">
      <c r="F740" s="74"/>
    </row>
    <row r="741" spans="6:6" ht="15">
      <c r="F741" s="74"/>
    </row>
    <row r="742" spans="6:6" ht="15">
      <c r="F742" s="74"/>
    </row>
    <row r="743" spans="6:6" ht="15">
      <c r="F743" s="74"/>
    </row>
    <row r="744" spans="6:6" ht="15">
      <c r="F744" s="74"/>
    </row>
    <row r="745" spans="6:6" ht="15">
      <c r="F745" s="74"/>
    </row>
    <row r="746" spans="6:6" ht="15">
      <c r="F746" s="74"/>
    </row>
    <row r="747" spans="6:6" ht="15">
      <c r="F747" s="74"/>
    </row>
    <row r="748" spans="6:6" ht="15">
      <c r="F748" s="74"/>
    </row>
    <row r="749" spans="6:6" ht="15">
      <c r="F749" s="74"/>
    </row>
    <row r="750" spans="6:6" ht="15">
      <c r="F750" s="74"/>
    </row>
    <row r="751" spans="6:6" ht="15">
      <c r="F751" s="74"/>
    </row>
    <row r="752" spans="6:6" ht="15">
      <c r="F752" s="74"/>
    </row>
    <row r="753" spans="6:6" ht="15">
      <c r="F753" s="74"/>
    </row>
    <row r="754" spans="6:6" ht="15">
      <c r="F754" s="74"/>
    </row>
    <row r="755" spans="6:6" ht="15">
      <c r="F755" s="74"/>
    </row>
    <row r="756" spans="6:6" ht="15">
      <c r="F756" s="74"/>
    </row>
    <row r="757" spans="6:6" ht="15">
      <c r="F757" s="74"/>
    </row>
    <row r="758" spans="6:6" ht="15">
      <c r="F758" s="74"/>
    </row>
    <row r="759" spans="6:6" ht="15">
      <c r="F759" s="74"/>
    </row>
    <row r="760" spans="6:6" ht="15">
      <c r="F760" s="74"/>
    </row>
    <row r="761" spans="6:6" ht="15">
      <c r="F761" s="74"/>
    </row>
    <row r="762" spans="6:6" ht="15">
      <c r="F762" s="74"/>
    </row>
    <row r="763" spans="6:6" ht="15">
      <c r="F763" s="74"/>
    </row>
    <row r="764" spans="6:6" ht="15">
      <c r="F764" s="74"/>
    </row>
    <row r="765" spans="6:6" ht="15">
      <c r="F765" s="74"/>
    </row>
    <row r="766" spans="6:6" ht="15">
      <c r="F766" s="74"/>
    </row>
    <row r="767" spans="6:6" ht="15">
      <c r="F767" s="74"/>
    </row>
    <row r="768" spans="6:6" ht="15">
      <c r="F768" s="74"/>
    </row>
    <row r="769" spans="6:6" ht="15">
      <c r="F769" s="74"/>
    </row>
    <row r="770" spans="6:6" ht="15">
      <c r="F770" s="74"/>
    </row>
    <row r="771" spans="6:6" ht="15">
      <c r="F771" s="74"/>
    </row>
    <row r="772" spans="6:6" ht="15">
      <c r="F772" s="74"/>
    </row>
    <row r="773" spans="6:6" ht="15">
      <c r="F773" s="74"/>
    </row>
    <row r="774" spans="6:6" ht="15">
      <c r="F774" s="74"/>
    </row>
    <row r="775" spans="6:6" ht="15">
      <c r="F775" s="74"/>
    </row>
    <row r="776" spans="6:6" ht="15">
      <c r="F776" s="74"/>
    </row>
    <row r="777" spans="6:6" ht="15">
      <c r="F777" s="74"/>
    </row>
    <row r="778" spans="6:6" ht="15">
      <c r="F778" s="74"/>
    </row>
    <row r="779" spans="6:6" ht="15">
      <c r="F779" s="74"/>
    </row>
    <row r="780" spans="6:6" ht="15">
      <c r="F780" s="74"/>
    </row>
    <row r="781" spans="6:6" ht="15">
      <c r="F781" s="74"/>
    </row>
    <row r="782" spans="6:6" ht="15">
      <c r="F782" s="74"/>
    </row>
    <row r="783" spans="6:6" ht="15">
      <c r="F783" s="74"/>
    </row>
    <row r="784" spans="6:6" ht="15">
      <c r="F784" s="74"/>
    </row>
    <row r="785" spans="6:6" ht="15">
      <c r="F785" s="74"/>
    </row>
    <row r="786" spans="6:6" ht="15">
      <c r="F786" s="74"/>
    </row>
    <row r="787" spans="6:6" ht="15">
      <c r="F787" s="74"/>
    </row>
    <row r="788" spans="6:6" ht="15">
      <c r="F788" s="74"/>
    </row>
    <row r="789" spans="6:6" ht="15">
      <c r="F789" s="74"/>
    </row>
    <row r="790" spans="6:6" ht="15">
      <c r="F790" s="74"/>
    </row>
    <row r="791" spans="6:6" ht="15">
      <c r="F791" s="74"/>
    </row>
    <row r="792" spans="6:6" ht="15">
      <c r="F792" s="74"/>
    </row>
    <row r="793" spans="6:6" ht="15">
      <c r="F793" s="74"/>
    </row>
    <row r="794" spans="6:6" ht="15">
      <c r="F794" s="74"/>
    </row>
    <row r="795" spans="6:6" ht="15">
      <c r="F795" s="74"/>
    </row>
    <row r="796" spans="6:6" ht="15">
      <c r="F796" s="74"/>
    </row>
    <row r="797" spans="6:6" ht="15">
      <c r="F797" s="74"/>
    </row>
    <row r="798" spans="6:6" ht="15">
      <c r="F798" s="74"/>
    </row>
    <row r="799" spans="6:6" ht="15">
      <c r="F799" s="74"/>
    </row>
    <row r="800" spans="6:6" ht="15">
      <c r="F800" s="74"/>
    </row>
    <row r="801" spans="6:6" ht="15">
      <c r="F801" s="74"/>
    </row>
    <row r="802" spans="6:6" ht="15">
      <c r="F802" s="74"/>
    </row>
    <row r="803" spans="6:6" ht="15">
      <c r="F803" s="74"/>
    </row>
    <row r="804" spans="6:6" ht="15">
      <c r="F804" s="74"/>
    </row>
    <row r="805" spans="6:6" ht="15">
      <c r="F805" s="74"/>
    </row>
    <row r="806" spans="6:6" ht="15">
      <c r="F806" s="74"/>
    </row>
    <row r="807" spans="6:6" ht="15">
      <c r="F807" s="74"/>
    </row>
    <row r="808" spans="6:6" ht="15">
      <c r="F808" s="74"/>
    </row>
    <row r="809" spans="6:6" ht="15">
      <c r="F809" s="74"/>
    </row>
    <row r="810" spans="6:6" ht="15">
      <c r="F810" s="74"/>
    </row>
    <row r="811" spans="6:6" ht="15">
      <c r="F811" s="74"/>
    </row>
    <row r="812" spans="6:6" ht="15">
      <c r="F812" s="74"/>
    </row>
    <row r="813" spans="6:6" ht="15">
      <c r="F813" s="74"/>
    </row>
    <row r="814" spans="6:6" ht="15">
      <c r="F814" s="74"/>
    </row>
    <row r="815" spans="6:6" ht="15">
      <c r="F815" s="74"/>
    </row>
    <row r="816" spans="6:6" ht="15">
      <c r="F816" s="74"/>
    </row>
    <row r="817" spans="6:6" ht="15">
      <c r="F817" s="74"/>
    </row>
    <row r="818" spans="6:6" ht="15">
      <c r="F818" s="74"/>
    </row>
    <row r="819" spans="6:6" ht="15">
      <c r="F819" s="74"/>
    </row>
    <row r="820" spans="6:6" ht="15">
      <c r="F820" s="74"/>
    </row>
    <row r="821" spans="6:6" ht="15">
      <c r="F821" s="74"/>
    </row>
    <row r="822" spans="6:6" ht="15">
      <c r="F822" s="74"/>
    </row>
    <row r="823" spans="6:6" ht="15">
      <c r="F823" s="74"/>
    </row>
    <row r="824" spans="6:6" ht="15">
      <c r="F824" s="74"/>
    </row>
    <row r="825" spans="6:6" ht="15">
      <c r="F825" s="74"/>
    </row>
    <row r="826" spans="6:6" ht="15">
      <c r="F826" s="74"/>
    </row>
    <row r="827" spans="6:6" ht="15">
      <c r="F827" s="74"/>
    </row>
    <row r="828" spans="6:6" ht="15">
      <c r="F828" s="74"/>
    </row>
    <row r="829" spans="6:6" ht="15">
      <c r="F829" s="74"/>
    </row>
    <row r="830" spans="6:6" ht="15">
      <c r="F830" s="74"/>
    </row>
    <row r="831" spans="6:6" ht="15">
      <c r="F831" s="74"/>
    </row>
    <row r="832" spans="6:6" ht="15">
      <c r="F832" s="74"/>
    </row>
    <row r="833" spans="6:6" ht="15">
      <c r="F833" s="74"/>
    </row>
    <row r="834" spans="6:6" ht="15">
      <c r="F834" s="74"/>
    </row>
    <row r="835" spans="6:6" ht="15">
      <c r="F835" s="74"/>
    </row>
    <row r="836" spans="6:6" ht="15">
      <c r="F836" s="74"/>
    </row>
    <row r="837" spans="6:6" ht="15">
      <c r="F837" s="74"/>
    </row>
    <row r="838" spans="6:6" ht="15">
      <c r="F838" s="74"/>
    </row>
    <row r="839" spans="6:6" ht="15">
      <c r="F839" s="74"/>
    </row>
    <row r="840" spans="6:6" ht="15">
      <c r="F840" s="74"/>
    </row>
    <row r="841" spans="6:6" ht="15">
      <c r="F841" s="74"/>
    </row>
    <row r="842" spans="6:6" ht="15">
      <c r="F842" s="74"/>
    </row>
    <row r="843" spans="6:6" ht="15">
      <c r="F843" s="74"/>
    </row>
    <row r="844" spans="6:6" ht="15">
      <c r="F844" s="74"/>
    </row>
    <row r="845" spans="6:6" ht="15">
      <c r="F845" s="74"/>
    </row>
    <row r="846" spans="6:6" ht="15">
      <c r="F846" s="74"/>
    </row>
    <row r="847" spans="6:6" ht="15">
      <c r="F847" s="74"/>
    </row>
    <row r="848" spans="6:6" ht="15">
      <c r="F848" s="74"/>
    </row>
    <row r="849" spans="6:6" ht="15">
      <c r="F849" s="74"/>
    </row>
    <row r="850" spans="6:6" ht="15">
      <c r="F850" s="74"/>
    </row>
    <row r="851" spans="6:6" ht="15">
      <c r="F851" s="74"/>
    </row>
    <row r="852" spans="6:6" ht="15">
      <c r="F852" s="74"/>
    </row>
    <row r="853" spans="6:6" ht="15">
      <c r="F853" s="74"/>
    </row>
    <row r="854" spans="6:6" ht="15">
      <c r="F854" s="74"/>
    </row>
    <row r="855" spans="6:6" ht="15">
      <c r="F855" s="74"/>
    </row>
    <row r="856" spans="6:6" ht="15">
      <c r="F856" s="74"/>
    </row>
    <row r="857" spans="6:6" ht="15">
      <c r="F857" s="74"/>
    </row>
    <row r="858" spans="6:6" ht="15">
      <c r="F858" s="74"/>
    </row>
    <row r="859" spans="6:6" ht="15">
      <c r="F859" s="74"/>
    </row>
    <row r="860" spans="6:6" ht="15">
      <c r="F860" s="74"/>
    </row>
    <row r="861" spans="6:6" ht="15">
      <c r="F861" s="74"/>
    </row>
    <row r="862" spans="6:6" ht="15">
      <c r="F862" s="74"/>
    </row>
    <row r="863" spans="6:6" ht="15">
      <c r="F863" s="74"/>
    </row>
    <row r="864" spans="6:6" ht="15">
      <c r="F864" s="74"/>
    </row>
    <row r="865" spans="6:6" ht="15">
      <c r="F865" s="74"/>
    </row>
    <row r="866" spans="6:6" ht="15">
      <c r="F866" s="74"/>
    </row>
    <row r="867" spans="6:6" ht="15">
      <c r="F867" s="74"/>
    </row>
    <row r="868" spans="6:6" ht="15">
      <c r="F868" s="74"/>
    </row>
    <row r="869" spans="6:6" ht="15">
      <c r="F869" s="74"/>
    </row>
    <row r="870" spans="6:6" ht="15">
      <c r="F870" s="74"/>
    </row>
    <row r="871" spans="6:6" ht="15">
      <c r="F871" s="74"/>
    </row>
    <row r="872" spans="6:6" ht="15">
      <c r="F872" s="74"/>
    </row>
    <row r="873" spans="6:6" ht="15">
      <c r="F873" s="74"/>
    </row>
    <row r="874" spans="6:6" ht="15">
      <c r="F874" s="74"/>
    </row>
    <row r="875" spans="6:6" ht="15">
      <c r="F875" s="74"/>
    </row>
    <row r="876" spans="6:6" ht="15">
      <c r="F876" s="74"/>
    </row>
    <row r="877" spans="6:6" ht="15">
      <c r="F877" s="74"/>
    </row>
    <row r="878" spans="6:6" ht="15">
      <c r="F878" s="74"/>
    </row>
    <row r="879" spans="6:6" ht="15">
      <c r="F879" s="74"/>
    </row>
    <row r="880" spans="6:6" ht="15">
      <c r="F880" s="74"/>
    </row>
    <row r="881" spans="6:6" ht="15">
      <c r="F881" s="74"/>
    </row>
    <row r="882" spans="6:6" ht="15">
      <c r="F882" s="74"/>
    </row>
    <row r="883" spans="6:6" ht="15">
      <c r="F883" s="74"/>
    </row>
    <row r="884" spans="6:6" ht="15">
      <c r="F884" s="74"/>
    </row>
    <row r="885" spans="6:6" ht="15">
      <c r="F885" s="74"/>
    </row>
    <row r="886" spans="6:6" ht="15">
      <c r="F886" s="74"/>
    </row>
    <row r="887" spans="6:6" ht="15">
      <c r="F887" s="74"/>
    </row>
    <row r="888" spans="6:6" ht="15">
      <c r="F888" s="74"/>
    </row>
    <row r="889" spans="6:6" ht="15">
      <c r="F889" s="74"/>
    </row>
    <row r="890" spans="6:6" ht="15">
      <c r="F890" s="74"/>
    </row>
    <row r="891" spans="6:6" ht="15">
      <c r="F891" s="74"/>
    </row>
    <row r="892" spans="6:6" ht="15">
      <c r="F892" s="74"/>
    </row>
    <row r="893" spans="6:6" ht="15">
      <c r="F893" s="74"/>
    </row>
    <row r="894" spans="6:6" ht="15">
      <c r="F894" s="74"/>
    </row>
    <row r="895" spans="6:6" ht="15">
      <c r="F895" s="74"/>
    </row>
    <row r="896" spans="6:6" ht="15">
      <c r="F896" s="74"/>
    </row>
    <row r="897" spans="6:6" ht="15">
      <c r="F897" s="74"/>
    </row>
    <row r="898" spans="6:6" ht="15">
      <c r="F898" s="74"/>
    </row>
    <row r="899" spans="6:6" ht="15">
      <c r="F899" s="74"/>
    </row>
    <row r="900" spans="6:6" ht="15">
      <c r="F900" s="74"/>
    </row>
    <row r="901" spans="6:6" ht="15">
      <c r="F901" s="74"/>
    </row>
    <row r="902" spans="6:6" ht="15">
      <c r="F902" s="74"/>
    </row>
    <row r="903" spans="6:6" ht="15">
      <c r="F903" s="74"/>
    </row>
    <row r="904" spans="6:6" ht="15">
      <c r="F904" s="74"/>
    </row>
    <row r="905" spans="6:6" ht="15">
      <c r="F905" s="74"/>
    </row>
    <row r="906" spans="6:6" ht="15">
      <c r="F906" s="74"/>
    </row>
    <row r="907" spans="6:6" ht="15">
      <c r="F907" s="74"/>
    </row>
    <row r="908" spans="6:6" ht="15">
      <c r="F908" s="74"/>
    </row>
    <row r="909" spans="6:6" ht="15">
      <c r="F909" s="74"/>
    </row>
    <row r="910" spans="6:6" ht="15">
      <c r="F910" s="74"/>
    </row>
    <row r="911" spans="6:6" ht="15">
      <c r="F911" s="74"/>
    </row>
    <row r="912" spans="6:6" ht="15">
      <c r="F912" s="74"/>
    </row>
    <row r="913" spans="6:6" ht="15">
      <c r="F913" s="74"/>
    </row>
    <row r="914" spans="6:6" ht="15">
      <c r="F914" s="74"/>
    </row>
    <row r="915" spans="6:6" ht="15">
      <c r="F915" s="74"/>
    </row>
    <row r="916" spans="6:6" ht="15">
      <c r="F916" s="74"/>
    </row>
    <row r="917" spans="6:6" ht="15">
      <c r="F917" s="74"/>
    </row>
    <row r="918" spans="6:6" ht="15">
      <c r="F918" s="74"/>
    </row>
    <row r="919" spans="6:6" ht="15">
      <c r="F919" s="74"/>
    </row>
    <row r="920" spans="6:6" ht="15">
      <c r="F920" s="74"/>
    </row>
    <row r="921" spans="6:6" ht="15">
      <c r="F921" s="74"/>
    </row>
    <row r="922" spans="6:6" ht="15">
      <c r="F922" s="74"/>
    </row>
    <row r="923" spans="6:6" ht="15">
      <c r="F923" s="74"/>
    </row>
    <row r="924" spans="6:6" ht="15">
      <c r="F924" s="74"/>
    </row>
    <row r="925" spans="6:6" ht="15">
      <c r="F925" s="74"/>
    </row>
    <row r="926" spans="6:6" ht="15">
      <c r="F926" s="74"/>
    </row>
    <row r="927" spans="6:6" ht="15">
      <c r="F927" s="74"/>
    </row>
    <row r="928" spans="6:6" ht="15">
      <c r="F928" s="74"/>
    </row>
    <row r="929" spans="6:6" ht="15">
      <c r="F929" s="74"/>
    </row>
    <row r="930" spans="6:6" ht="15">
      <c r="F930" s="74"/>
    </row>
    <row r="931" spans="6:6" ht="15">
      <c r="F931" s="74"/>
    </row>
    <row r="932" spans="6:6" ht="15">
      <c r="F932" s="74"/>
    </row>
    <row r="933" spans="6:6" ht="15">
      <c r="F933" s="74"/>
    </row>
    <row r="934" spans="6:6" ht="15">
      <c r="F934" s="74"/>
    </row>
    <row r="935" spans="6:6" ht="15">
      <c r="F935" s="74"/>
    </row>
    <row r="936" spans="6:6" ht="15">
      <c r="F936" s="74"/>
    </row>
    <row r="937" spans="6:6" ht="15">
      <c r="F937" s="74"/>
    </row>
    <row r="938" spans="6:6" ht="15">
      <c r="F938" s="74"/>
    </row>
    <row r="939" spans="6:6" ht="15">
      <c r="F939" s="74"/>
    </row>
    <row r="940" spans="6:6" ht="15">
      <c r="F940" s="74"/>
    </row>
    <row r="941" spans="6:6" ht="15">
      <c r="F941" s="74"/>
    </row>
    <row r="942" spans="6:6" ht="15">
      <c r="F942" s="74"/>
    </row>
    <row r="943" spans="6:6" ht="15">
      <c r="F943" s="74"/>
    </row>
    <row r="944" spans="6:6" ht="15">
      <c r="F944" s="74"/>
    </row>
    <row r="945" spans="6:6" ht="15">
      <c r="F945" s="74"/>
    </row>
    <row r="946" spans="6:6" ht="15">
      <c r="F946" s="74"/>
    </row>
    <row r="947" spans="6:6" ht="15">
      <c r="F947" s="74"/>
    </row>
    <row r="948" spans="6:6" ht="15">
      <c r="F948" s="74"/>
    </row>
    <row r="949" spans="6:6" ht="15">
      <c r="F949" s="74"/>
    </row>
    <row r="950" spans="6:6" ht="15">
      <c r="F950" s="74"/>
    </row>
    <row r="951" spans="6:6" ht="15">
      <c r="F951" s="74"/>
    </row>
    <row r="952" spans="6:6" ht="15">
      <c r="F952" s="74"/>
    </row>
    <row r="953" spans="6:6" ht="15">
      <c r="F953" s="74"/>
    </row>
    <row r="954" spans="6:6" ht="15">
      <c r="F954" s="74"/>
    </row>
    <row r="955" spans="6:6" ht="15">
      <c r="F955" s="74"/>
    </row>
    <row r="956" spans="6:6" ht="15">
      <c r="F956" s="74"/>
    </row>
    <row r="957" spans="6:6" ht="15">
      <c r="F957" s="74"/>
    </row>
    <row r="958" spans="6:6" ht="15">
      <c r="F958" s="74"/>
    </row>
    <row r="959" spans="6:6" ht="15">
      <c r="F959" s="74"/>
    </row>
    <row r="960" spans="6:6" ht="15">
      <c r="F960" s="74"/>
    </row>
    <row r="961" spans="6:6" ht="15">
      <c r="F961" s="74"/>
    </row>
    <row r="962" spans="6:6" ht="15">
      <c r="F962" s="74"/>
    </row>
    <row r="963" spans="6:6" ht="15">
      <c r="F963" s="74"/>
    </row>
    <row r="964" spans="6:6" ht="15">
      <c r="F964" s="74"/>
    </row>
    <row r="965" spans="6:6" ht="15">
      <c r="F965" s="74"/>
    </row>
    <row r="966" spans="6:6" ht="15">
      <c r="F966" s="74"/>
    </row>
    <row r="967" spans="6:6" ht="15">
      <c r="F967" s="74"/>
    </row>
    <row r="968" spans="6:6" ht="15">
      <c r="F968" s="74"/>
    </row>
    <row r="969" spans="6:6" ht="15">
      <c r="F969" s="74"/>
    </row>
    <row r="970" spans="6:6" ht="15">
      <c r="F970" s="74"/>
    </row>
    <row r="971" spans="6:6" ht="15">
      <c r="F971" s="74"/>
    </row>
    <row r="972" spans="6:6" ht="15">
      <c r="F972" s="74"/>
    </row>
    <row r="973" spans="6:6" ht="15">
      <c r="F973" s="74"/>
    </row>
    <row r="974" spans="6:6" ht="15">
      <c r="F974" s="74"/>
    </row>
    <row r="975" spans="6:6" ht="15">
      <c r="F975" s="74"/>
    </row>
    <row r="976" spans="6:6" ht="15">
      <c r="F976" s="74"/>
    </row>
    <row r="977" spans="6:6" ht="15">
      <c r="F977" s="74"/>
    </row>
    <row r="978" spans="6:6" ht="15">
      <c r="F978" s="74"/>
    </row>
    <row r="979" spans="6:6" ht="15">
      <c r="F979" s="74"/>
    </row>
    <row r="980" spans="6:6" ht="15">
      <c r="F980" s="74"/>
    </row>
    <row r="981" spans="6:6" ht="15">
      <c r="F981" s="74"/>
    </row>
    <row r="982" spans="6:6" ht="15">
      <c r="F982" s="74"/>
    </row>
    <row r="983" spans="6:6" ht="15">
      <c r="F983" s="74"/>
    </row>
    <row r="984" spans="6:6" ht="15">
      <c r="F984" s="74"/>
    </row>
    <row r="985" spans="6:6" ht="15">
      <c r="F985" s="74"/>
    </row>
    <row r="986" spans="6:6" ht="15">
      <c r="F986" s="74"/>
    </row>
    <row r="987" spans="6:6" ht="15">
      <c r="F987" s="74"/>
    </row>
    <row r="988" spans="6:6" ht="15">
      <c r="F988" s="74"/>
    </row>
    <row r="989" spans="6:6" ht="15">
      <c r="F989" s="74"/>
    </row>
    <row r="990" spans="6:6" ht="15">
      <c r="F990" s="74"/>
    </row>
    <row r="991" spans="6:6" ht="15">
      <c r="F991" s="74"/>
    </row>
    <row r="992" spans="6:6" ht="15">
      <c r="F992" s="74"/>
    </row>
    <row r="993" spans="6:6" ht="15">
      <c r="F993" s="74"/>
    </row>
    <row r="994" spans="6:6" ht="15">
      <c r="F994" s="74"/>
    </row>
    <row r="995" spans="6:6" ht="15">
      <c r="F995" s="74"/>
    </row>
    <row r="996" spans="6:6" ht="15">
      <c r="F996" s="74"/>
    </row>
    <row r="997" spans="6:6" ht="15">
      <c r="F997" s="74"/>
    </row>
    <row r="998" spans="6:6" ht="15">
      <c r="F998" s="74"/>
    </row>
    <row r="999" spans="6:6" ht="15">
      <c r="F999" s="74"/>
    </row>
    <row r="1000" spans="6:6" ht="15">
      <c r="F1000" s="74"/>
    </row>
    <row r="1001" spans="6:6" ht="15">
      <c r="F1001" s="74"/>
    </row>
    <row r="1002" spans="6:6" ht="15">
      <c r="F1002" s="74"/>
    </row>
    <row r="1003" spans="6:6" ht="15">
      <c r="F1003" s="74"/>
    </row>
    <row r="1004" spans="6:6" ht="15">
      <c r="F1004" s="74"/>
    </row>
    <row r="1005" spans="6:6" ht="15">
      <c r="F1005" s="74"/>
    </row>
    <row r="1006" spans="6:6" ht="15">
      <c r="F1006" s="74"/>
    </row>
    <row r="1007" spans="6:6" ht="15">
      <c r="F1007" s="74"/>
    </row>
    <row r="1008" spans="6:6" ht="15">
      <c r="F1008" s="74"/>
    </row>
    <row r="1009" spans="6:6" ht="15">
      <c r="F1009" s="74"/>
    </row>
    <row r="1010" spans="6:6" ht="15">
      <c r="F1010" s="74"/>
    </row>
    <row r="1011" spans="6:6" ht="15">
      <c r="F1011" s="74"/>
    </row>
    <row r="1012" spans="6:6" ht="15">
      <c r="F1012" s="74"/>
    </row>
    <row r="1013" spans="6:6" ht="15">
      <c r="F1013" s="74"/>
    </row>
    <row r="1014" spans="6:6" ht="15">
      <c r="F1014" s="74"/>
    </row>
    <row r="1015" spans="6:6" ht="15">
      <c r="F1015" s="74"/>
    </row>
    <row r="1016" spans="6:6" ht="15">
      <c r="F1016" s="74"/>
    </row>
    <row r="1017" spans="6:6" ht="15">
      <c r="F1017" s="74"/>
    </row>
    <row r="1018" spans="6:6" ht="15">
      <c r="F1018" s="74"/>
    </row>
    <row r="1019" spans="6:6" ht="15">
      <c r="F1019" s="74"/>
    </row>
    <row r="1020" spans="6:6" ht="15">
      <c r="F1020" s="74"/>
    </row>
    <row r="1021" spans="6:6" ht="15">
      <c r="F1021" s="74"/>
    </row>
    <row r="1022" spans="6:6" ht="15">
      <c r="F1022" s="74"/>
    </row>
    <row r="1023" spans="6:6" ht="15">
      <c r="F1023" s="74"/>
    </row>
    <row r="1024" spans="6:6" ht="15">
      <c r="F1024" s="74"/>
    </row>
    <row r="1025" spans="6:6" ht="15">
      <c r="F1025" s="74"/>
    </row>
    <row r="1026" spans="6:6" ht="15">
      <c r="F1026" s="74"/>
    </row>
    <row r="1027" spans="6:6" ht="15">
      <c r="F1027" s="74"/>
    </row>
    <row r="1028" spans="6:6" ht="15">
      <c r="F1028" s="74"/>
    </row>
    <row r="1029" spans="6:6" ht="15">
      <c r="F1029" s="74"/>
    </row>
    <row r="1030" spans="6:6" ht="15">
      <c r="F1030" s="74"/>
    </row>
    <row r="1031" spans="6:6" ht="15">
      <c r="F1031" s="74"/>
    </row>
    <row r="1032" spans="6:6" ht="15">
      <c r="F1032" s="74"/>
    </row>
    <row r="1033" spans="6:6" ht="15">
      <c r="F1033" s="74"/>
    </row>
    <row r="1034" spans="6:6" ht="15">
      <c r="F1034" s="74"/>
    </row>
    <row r="1035" spans="6:6" ht="15">
      <c r="F1035" s="74"/>
    </row>
    <row r="1036" spans="6:6" ht="15">
      <c r="F1036" s="74"/>
    </row>
    <row r="1037" spans="6:6" ht="15">
      <c r="F1037" s="74"/>
    </row>
    <row r="1038" spans="6:6" ht="15">
      <c r="F1038" s="74"/>
    </row>
    <row r="1039" spans="6:6" ht="15">
      <c r="F1039" s="74"/>
    </row>
    <row r="1040" spans="6:6" ht="15">
      <c r="F1040" s="74"/>
    </row>
    <row r="1041" spans="6:6" ht="15">
      <c r="F1041" s="74"/>
    </row>
    <row r="1042" spans="6:6" ht="15">
      <c r="F1042" s="74"/>
    </row>
    <row r="1043" spans="6:6" ht="15">
      <c r="F1043" s="74"/>
    </row>
    <row r="1044" spans="6:6" ht="15">
      <c r="F1044" s="74"/>
    </row>
    <row r="1045" spans="6:6" ht="15">
      <c r="F1045" s="74"/>
    </row>
    <row r="1046" spans="6:6" ht="15">
      <c r="F1046" s="74"/>
    </row>
    <row r="1047" spans="6:6" ht="15">
      <c r="F1047" s="74"/>
    </row>
    <row r="1048" spans="6:6" ht="15">
      <c r="F1048" s="74"/>
    </row>
    <row r="1049" spans="6:6" ht="15">
      <c r="F1049" s="74"/>
    </row>
    <row r="1050" spans="6:6" ht="15">
      <c r="F1050" s="74"/>
    </row>
    <row r="1051" spans="6:6" ht="15">
      <c r="F1051" s="74"/>
    </row>
    <row r="1052" spans="6:6" ht="15">
      <c r="F1052" s="74"/>
    </row>
    <row r="1053" spans="6:6" ht="15">
      <c r="F1053" s="74"/>
    </row>
    <row r="1054" spans="6:6" ht="15">
      <c r="F1054" s="74"/>
    </row>
    <row r="1055" spans="6:6" ht="15">
      <c r="F1055" s="74"/>
    </row>
    <row r="1056" spans="6:6" ht="15">
      <c r="F1056" s="74"/>
    </row>
    <row r="1057" spans="6:6" ht="15">
      <c r="F1057" s="74"/>
    </row>
    <row r="1058" spans="6:6" ht="15">
      <c r="F1058" s="74"/>
    </row>
    <row r="1059" spans="6:6" ht="15">
      <c r="F1059" s="74"/>
    </row>
    <row r="1060" spans="6:6" ht="15">
      <c r="F1060" s="74"/>
    </row>
    <row r="1061" spans="6:6" ht="15">
      <c r="F1061" s="74"/>
    </row>
    <row r="1062" spans="6:6" ht="15">
      <c r="F1062" s="74"/>
    </row>
    <row r="1063" spans="6:6" ht="15">
      <c r="F1063" s="74"/>
    </row>
    <row r="1064" spans="6:6" ht="15">
      <c r="F1064" s="74"/>
    </row>
    <row r="1065" spans="6:6" ht="15">
      <c r="F1065" s="74"/>
    </row>
    <row r="1066" spans="6:6" ht="15">
      <c r="F1066" s="74"/>
    </row>
    <row r="1067" spans="6:6" ht="15">
      <c r="F1067" s="74"/>
    </row>
    <row r="1068" spans="6:6" ht="15">
      <c r="F1068" s="74"/>
    </row>
    <row r="1069" spans="6:6" ht="15">
      <c r="F1069" s="74"/>
    </row>
    <row r="1070" spans="6:6" ht="15">
      <c r="F1070" s="74"/>
    </row>
    <row r="1071" spans="6:6" ht="15">
      <c r="F1071" s="74"/>
    </row>
    <row r="1072" spans="6:6" ht="15">
      <c r="F1072" s="74"/>
    </row>
    <row r="1073" spans="6:6" ht="15">
      <c r="F1073" s="74"/>
    </row>
    <row r="1074" spans="6:6" ht="15">
      <c r="F1074" s="74"/>
    </row>
    <row r="1075" spans="6:6" ht="15">
      <c r="F1075" s="74"/>
    </row>
    <row r="1076" spans="6:6" ht="15">
      <c r="F1076" s="74"/>
    </row>
    <row r="1077" spans="6:6" ht="15">
      <c r="F1077" s="74"/>
    </row>
    <row r="1078" spans="6:6" ht="15">
      <c r="F1078" s="74"/>
    </row>
    <row r="1079" spans="6:6" ht="15">
      <c r="F1079" s="74"/>
    </row>
    <row r="1080" spans="6:6" ht="15">
      <c r="F1080" s="74"/>
    </row>
    <row r="1081" spans="6:6" ht="15">
      <c r="F1081" s="74"/>
    </row>
    <row r="1082" spans="6:6" ht="15">
      <c r="F1082" s="74"/>
    </row>
    <row r="1083" spans="6:6" ht="15">
      <c r="F1083" s="74"/>
    </row>
    <row r="1084" spans="6:6" ht="15">
      <c r="F1084" s="74"/>
    </row>
    <row r="1085" spans="6:6" ht="15">
      <c r="F1085" s="74"/>
    </row>
    <row r="1086" spans="6:6" ht="15">
      <c r="F1086" s="74"/>
    </row>
    <row r="1087" spans="6:6" ht="15">
      <c r="F1087" s="74"/>
    </row>
    <row r="1088" spans="6:6" ht="15">
      <c r="F1088" s="74"/>
    </row>
    <row r="1089" spans="6:6" ht="15">
      <c r="F1089" s="74"/>
    </row>
    <row r="1090" spans="6:6" ht="15">
      <c r="F1090" s="74"/>
    </row>
    <row r="1091" spans="6:6" ht="15">
      <c r="F1091" s="74"/>
    </row>
    <row r="1092" spans="6:6" ht="15">
      <c r="F1092" s="74"/>
    </row>
    <row r="1093" spans="6:6" ht="15">
      <c r="F1093" s="74"/>
    </row>
    <row r="1094" spans="6:6" ht="15">
      <c r="F1094" s="74"/>
    </row>
    <row r="1095" spans="6:6" ht="15">
      <c r="F1095" s="74"/>
    </row>
    <row r="1096" spans="6:6" ht="15">
      <c r="F1096" s="74"/>
    </row>
    <row r="1097" spans="6:6" ht="15">
      <c r="F1097" s="74"/>
    </row>
    <row r="1098" spans="6:6" ht="15">
      <c r="F1098" s="74"/>
    </row>
    <row r="1099" spans="6:6" ht="15">
      <c r="F1099" s="74"/>
    </row>
    <row r="1100" spans="6:6" ht="15">
      <c r="F1100" s="74"/>
    </row>
    <row r="1101" spans="6:6" ht="15">
      <c r="F1101" s="74"/>
    </row>
    <row r="1102" spans="6:6" ht="15">
      <c r="F1102" s="74"/>
    </row>
    <row r="1103" spans="6:6" ht="15">
      <c r="F1103" s="74"/>
    </row>
    <row r="1104" spans="6:6" ht="15">
      <c r="F1104" s="74"/>
    </row>
    <row r="1105" spans="6:6" ht="15">
      <c r="F1105" s="74"/>
    </row>
    <row r="1106" spans="6:6" ht="15">
      <c r="F1106" s="74"/>
    </row>
    <row r="1107" spans="6:6" ht="15">
      <c r="F1107" s="74"/>
    </row>
    <row r="1108" spans="6:6" ht="15">
      <c r="F1108" s="74"/>
    </row>
    <row r="1109" spans="6:6" ht="15">
      <c r="F1109" s="74"/>
    </row>
    <row r="1110" spans="6:6" ht="15">
      <c r="F1110" s="74"/>
    </row>
    <row r="1111" spans="6:6" ht="15">
      <c r="F1111" s="74"/>
    </row>
    <row r="1112" spans="6:6" ht="15">
      <c r="F1112" s="74"/>
    </row>
    <row r="1113" spans="6:6" ht="15">
      <c r="F1113" s="74"/>
    </row>
    <row r="1114" spans="6:6" ht="15">
      <c r="F1114" s="74"/>
    </row>
    <row r="1115" spans="6:6" ht="15">
      <c r="F1115" s="74"/>
    </row>
    <row r="1116" spans="6:6" ht="15">
      <c r="F1116" s="74"/>
    </row>
    <row r="1117" spans="6:6" ht="15">
      <c r="F1117" s="74"/>
    </row>
    <row r="1118" spans="6:6" ht="15">
      <c r="F1118" s="74"/>
    </row>
    <row r="1119" spans="6:6" ht="15">
      <c r="F1119" s="74"/>
    </row>
    <row r="1120" spans="6:6" ht="15">
      <c r="F1120" s="74"/>
    </row>
    <row r="1121" spans="6:6" ht="15">
      <c r="F1121" s="74"/>
    </row>
    <row r="1122" spans="6:6" ht="15">
      <c r="F1122" s="74"/>
    </row>
    <row r="1123" spans="6:6" ht="15">
      <c r="F1123" s="74"/>
    </row>
    <row r="1124" spans="6:6" ht="15">
      <c r="F1124" s="74"/>
    </row>
    <row r="1125" spans="6:6" ht="15">
      <c r="F1125" s="74"/>
    </row>
  </sheetData>
  <mergeCells count="24">
    <mergeCell ref="B74:D74"/>
    <mergeCell ref="A1:F1"/>
    <mergeCell ref="A2:F2"/>
    <mergeCell ref="A3:F3"/>
    <mergeCell ref="B5:E5"/>
    <mergeCell ref="A7:E7"/>
    <mergeCell ref="B37:D37"/>
    <mergeCell ref="A39:D39"/>
    <mergeCell ref="A51:B51"/>
    <mergeCell ref="B52:D52"/>
    <mergeCell ref="B58:D58"/>
    <mergeCell ref="B69:D69"/>
    <mergeCell ref="C497:D497"/>
    <mergeCell ref="B75:D75"/>
    <mergeCell ref="B76:D76"/>
    <mergeCell ref="B80:D80"/>
    <mergeCell ref="B81:D81"/>
    <mergeCell ref="B209:D209"/>
    <mergeCell ref="B214:D214"/>
    <mergeCell ref="G214:G216"/>
    <mergeCell ref="B230:D230"/>
    <mergeCell ref="B231:D231"/>
    <mergeCell ref="B232:D232"/>
    <mergeCell ref="C496:D496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B175 B218 B223 B236"/>
    <dataValidation allowBlank="1" showInputMessage="1" showErrorMessage="1" prompt="Corresponde al número de la cuenta de acuerdo al Plan de Cuentas emitido por el CONAC (DOF 22/11/2010)." sqref="A175"/>
    <dataValidation allowBlank="1" showInputMessage="1" showErrorMessage="1" prompt="Características cualitativas significativas que les impacten financieramente." sqref="C175:D175 D218 D223 D236"/>
    <dataValidation allowBlank="1" showInputMessage="1" showErrorMessage="1" prompt="Especificar origen de dicho recurso: Federal, Estatal, Municipal, Particulares." sqref="C218 C223 C236"/>
  </dataValidations>
  <printOptions horizontalCentered="1"/>
  <pageMargins left="0.11811023622047245" right="0.11811023622047245" top="0.35433070866141736" bottom="0.35433070866141736" header="0.31496062992125984" footer="0.31496062992125984"/>
  <pageSetup scale="5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2021-04-29T02:05:11Z</cp:lastPrinted>
  <dcterms:created xsi:type="dcterms:W3CDTF">2021-04-28T21:51:09Z</dcterms:created>
  <dcterms:modified xsi:type="dcterms:W3CDTF">2021-04-29T02:06:30Z</dcterms:modified>
</cp:coreProperties>
</file>