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12 oct a dic 2021\REPORTES SAP\1.- INFORMACIÓN CONTABLE\"/>
    </mc:Choice>
  </mc:AlternateContent>
  <bookViews>
    <workbookView xWindow="0" yWindow="0" windowWidth="20490" windowHeight="7650"/>
  </bookViews>
  <sheets>
    <sheet name="NOTAS 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591" i="1" l="1"/>
  <c r="C572" i="1"/>
  <c r="D571" i="1" s="1"/>
  <c r="D569" i="1"/>
  <c r="D553" i="1"/>
  <c r="D546" i="1"/>
  <c r="D544" i="1"/>
  <c r="B494" i="1"/>
  <c r="B489" i="1"/>
  <c r="D485" i="1"/>
  <c r="C485" i="1"/>
  <c r="B485" i="1"/>
  <c r="D484" i="1"/>
  <c r="C484" i="1"/>
  <c r="B484" i="1"/>
  <c r="D460" i="1"/>
  <c r="C460" i="1"/>
  <c r="B460" i="1"/>
  <c r="D459" i="1"/>
  <c r="D429" i="1"/>
  <c r="C429" i="1"/>
  <c r="B429" i="1"/>
  <c r="C409" i="1"/>
  <c r="B409" i="1"/>
  <c r="B309" i="1"/>
  <c r="B300" i="1"/>
  <c r="B301" i="1" s="1"/>
  <c r="B294" i="1"/>
  <c r="B290" i="1"/>
  <c r="B286" i="1"/>
  <c r="B287" i="1" s="1"/>
  <c r="B288" i="1" s="1"/>
  <c r="E258" i="1"/>
  <c r="B251" i="1"/>
  <c r="E241" i="1"/>
  <c r="E231" i="1"/>
  <c r="D203" i="1"/>
  <c r="B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E166" i="1"/>
  <c r="D166" i="1"/>
  <c r="C166" i="1"/>
  <c r="B166" i="1"/>
  <c r="E159" i="1"/>
  <c r="E203" i="1" s="1"/>
  <c r="D158" i="1"/>
  <c r="C158" i="1"/>
  <c r="B158" i="1"/>
  <c r="D137" i="1"/>
  <c r="C137" i="1"/>
  <c r="B137" i="1"/>
  <c r="D116" i="1"/>
  <c r="C116" i="1"/>
  <c r="B116" i="1"/>
  <c r="B101" i="1"/>
  <c r="E81" i="1"/>
  <c r="E76" i="1"/>
  <c r="E70" i="1"/>
  <c r="E65" i="1"/>
  <c r="E56" i="1"/>
  <c r="E49" i="1"/>
  <c r="D49" i="1"/>
  <c r="B49" i="1"/>
  <c r="C47" i="1"/>
  <c r="C46" i="1"/>
  <c r="C45" i="1"/>
  <c r="E39" i="1"/>
  <c r="C34" i="1"/>
  <c r="B34" i="1"/>
  <c r="B24" i="1"/>
  <c r="B496" i="1" l="1"/>
  <c r="D559" i="1"/>
  <c r="C159" i="1"/>
  <c r="B295" i="1"/>
  <c r="B302" i="1" s="1"/>
  <c r="B303" i="1" s="1"/>
  <c r="D600" i="1"/>
  <c r="D159" i="1"/>
  <c r="B159" i="1"/>
  <c r="C49" i="1"/>
  <c r="C203" i="1"/>
</calcChain>
</file>

<file path=xl/comments1.xml><?xml version="1.0" encoding="utf-8"?>
<comments xmlns="http://schemas.openxmlformats.org/spreadsheetml/2006/main">
  <authors>
    <author>Admin</author>
    <author>Miguel Angel Calderon Nava</author>
    <author>Autor</author>
  </authors>
  <commentList>
    <comment ref="A45" authorId="0" shapeId="0">
      <text>
        <r>
          <rPr>
            <b/>
            <sz val="9"/>
            <color indexed="81"/>
            <rFont val="Tahoma"/>
            <family val="2"/>
          </rPr>
          <t>SE SACA DE LA BALANZA ZP-003</t>
        </r>
      </text>
    </comment>
    <comment ref="E56" authorId="1" shapeId="0">
      <text>
        <r>
          <rPr>
            <b/>
            <sz val="9"/>
            <color indexed="81"/>
            <rFont val="Tahoma"/>
            <family val="2"/>
          </rPr>
          <t xml:space="preserve">solamente estan los deudores:
</t>
        </r>
        <r>
          <rPr>
            <sz val="9"/>
            <color indexed="81"/>
            <rFont val="Tahoma"/>
            <family val="2"/>
          </rPr>
          <t xml:space="preserve">49A0000049 POR 67,698.37 Y 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49A0000152 POR 9,744.00</t>
        </r>
      </text>
    </comment>
    <comment ref="C206" authorId="2" shapeId="0">
      <text>
        <r>
          <rPr>
            <b/>
            <sz val="9"/>
            <color indexed="81"/>
            <rFont val="Tahoma"/>
            <family val="2"/>
          </rPr>
          <t>ZP-007</t>
        </r>
      </text>
    </comment>
    <comment ref="B40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SE CHECA CON EL EA</t>
        </r>
      </text>
    </comment>
    <comment ref="C429" authorId="0" shapeId="0">
      <text>
        <r>
          <rPr>
            <b/>
            <sz val="9"/>
            <color indexed="81"/>
            <rFont val="Tahoma"/>
            <family val="2"/>
          </rPr>
          <t>CAMBIAR DE SIGNO NEGATIVO A POSITIVO</t>
        </r>
      </text>
    </comment>
    <comment ref="D544" authorId="2" shapeId="0">
      <text>
        <r>
          <rPr>
            <b/>
            <sz val="8"/>
            <color indexed="81"/>
            <rFont val="Tahoma"/>
            <family val="2"/>
          </rPr>
          <t>Corresponden al Devengado en los Ingresos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C557" authorId="2" shapeId="0">
      <text>
        <r>
          <rPr>
            <b/>
            <sz val="9"/>
            <color indexed="81"/>
            <rFont val="Tahoma"/>
            <family val="2"/>
          </rPr>
          <t xml:space="preserve">Autor:
Refrendos 2019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59" authorId="2" shapeId="0">
      <text>
        <r>
          <rPr>
            <b/>
            <sz val="9"/>
            <color indexed="81"/>
            <rFont val="Tahoma"/>
            <family val="2"/>
          </rPr>
          <t>Debe ser igual a la cantidad en el Estado de Actividades</t>
        </r>
      </text>
    </comment>
    <comment ref="D569" authorId="2" shapeId="0">
      <text>
        <r>
          <rPr>
            <b/>
            <sz val="9"/>
            <color indexed="81"/>
            <rFont val="Tahoma"/>
            <family val="2"/>
          </rPr>
          <t>CORRESPONDE AL DEVENGADO DEL FORMATO COG</t>
        </r>
      </text>
    </comment>
    <comment ref="C573" authorId="2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Flujo de los coneptos de cap. 5000</t>
        </r>
      </text>
    </comment>
    <comment ref="C589" authorId="2" shapeId="0">
      <text>
        <r>
          <rPr>
            <b/>
            <sz val="9"/>
            <color indexed="81"/>
            <rFont val="Tahoma"/>
            <family val="2"/>
          </rPr>
          <t>REINTEGRO DE FAM 2019 Y REINTEGROS DE SICES 2019</t>
        </r>
      </text>
    </comment>
    <comment ref="C598" authorId="2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Gastos con fondo DUUMY ó sin afectar fondos presupuestales</t>
        </r>
      </text>
    </comment>
  </commentList>
</comments>
</file>

<file path=xl/sharedStrings.xml><?xml version="1.0" encoding="utf-8"?>
<sst xmlns="http://schemas.openxmlformats.org/spreadsheetml/2006/main" count="676" uniqueCount="535">
  <si>
    <t>UNIVERSIDAD POLITÉCNICA DEL BICENTENARIO</t>
  </si>
  <si>
    <t>NOTAS A LOS ESTADOS FINANCIEROS</t>
  </si>
  <si>
    <t>Al 31 de Diciembre de 2021</t>
  </si>
  <si>
    <t>Ente Público: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</si>
  <si>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</si>
  <si>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</si>
  <si>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</si>
  <si>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</si>
  <si>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</si>
  <si>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</si>
  <si>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</si>
  <si>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CARACTERISTICA</t>
  </si>
  <si>
    <t>1114xxxxxx Inversiones a 3 meses</t>
  </si>
  <si>
    <t>1121xxxxxx Inversiones mayores a 3 meses hasta 12.</t>
  </si>
  <si>
    <t>1121102001  BBVA 0189787267 INV.</t>
  </si>
  <si>
    <t>FONDO DE INVERSIÓN</t>
  </si>
  <si>
    <t>LIQUIDEZ DIARIA</t>
  </si>
  <si>
    <t>1121102002  BBVA 0196266886 INV.</t>
  </si>
  <si>
    <t>1121102006  BBVA 01225001146314396</t>
  </si>
  <si>
    <t>1211xxxxxx Inversiones a LP</t>
  </si>
  <si>
    <t>SUMAS</t>
  </si>
  <si>
    <t>* DERECHOS A RECIBIR EFECTIVO Y EQUIVALENTES Y BIENES O SERVICIOS A RECIBIR</t>
  </si>
  <si>
    <t>ESF-02 INGRESOS P/RECUPERAR</t>
  </si>
  <si>
    <t>MONTO 2021</t>
  </si>
  <si>
    <t>2020</t>
  </si>
  <si>
    <t>2019</t>
  </si>
  <si>
    <t>1122xxxxxx Cuentas por Cobrar a CP</t>
  </si>
  <si>
    <t>1122602001  CUENTAS POR COBRAR A</t>
  </si>
  <si>
    <t>1124xxxxxx Ingresos por Recuperar CP</t>
  </si>
  <si>
    <r>
      <t xml:space="preserve">1122602001 </t>
    </r>
    <r>
      <rPr>
        <b/>
        <sz val="10"/>
        <color theme="1"/>
        <rFont val="Arial"/>
        <family val="2"/>
      </rPr>
      <t>CUENTAS POR COBRAR A CP</t>
    </r>
  </si>
  <si>
    <t>Nombre</t>
  </si>
  <si>
    <t>Concepto</t>
  </si>
  <si>
    <t>Importe</t>
  </si>
  <si>
    <t>Ejercicio / mes</t>
  </si>
  <si>
    <t>SECRETARIA DE FINANZAS</t>
  </si>
  <si>
    <t>ESF-03 DEUDORES P/RECUPERAR</t>
  </si>
  <si>
    <t>90 DIAS</t>
  </si>
  <si>
    <t>180 DIAS</t>
  </si>
  <si>
    <t>365 DIAS</t>
  </si>
  <si>
    <t>1123xxxxxx Dedudores Pendientes por Recuperar</t>
  </si>
  <si>
    <t>1123101002 GASTOS A RESERVA DE COMPROBAR</t>
  </si>
  <si>
    <t>1123102001 FUNCIONARIOS Y EMPLEADOS</t>
  </si>
  <si>
    <t xml:space="preserve">1125xxxxxx Deudores por Anticipos </t>
  </si>
  <si>
    <t>1125102001 FONDO FIJO</t>
  </si>
  <si>
    <r>
      <t xml:space="preserve">1123101002 </t>
    </r>
    <r>
      <rPr>
        <b/>
        <sz val="10"/>
        <color theme="1"/>
        <rFont val="Arial"/>
        <family val="2"/>
      </rPr>
      <t>Gastos a Reserva de Comprobar</t>
    </r>
  </si>
  <si>
    <r>
      <t xml:space="preserve">1123102001  </t>
    </r>
    <r>
      <rPr>
        <b/>
        <sz val="10"/>
        <color rgb="FF000000"/>
        <rFont val="Arial"/>
        <family val="2"/>
      </rPr>
      <t>Funcionarios y Empleados</t>
    </r>
  </si>
  <si>
    <t>49A0000205 RIVERA MEZA JUAN</t>
  </si>
  <si>
    <t>EMPLEADO QUE SE DIO DE BAJA, ILOCALIZABLE</t>
  </si>
  <si>
    <t>2016/09</t>
  </si>
  <si>
    <t>49A0000019 MANRIQUEZ GASCA ALFREDO</t>
  </si>
  <si>
    <t>DEDUCIBLE DE BIEN EXTRAVIADO</t>
  </si>
  <si>
    <t>2022/12</t>
  </si>
  <si>
    <t>49A0000080 FLORES MEDINA RICARDO</t>
  </si>
  <si>
    <t>REPOSICIÓN TARJETA DE VALES</t>
  </si>
  <si>
    <t>49A0000095 RAMIREZ ONTIVEROS FRANCISCO JAVIER</t>
  </si>
  <si>
    <t>DIFERENCIA EN COMPROBACION DE GASTOS</t>
  </si>
  <si>
    <t>49A0000210 AGUILERA DOMINGUEZ MARTHA MIRIAM</t>
  </si>
  <si>
    <t>PAGO ERRONEO A PROVEEDOR</t>
  </si>
  <si>
    <t>2017/06</t>
  </si>
  <si>
    <r>
      <t xml:space="preserve">1123103301 </t>
    </r>
    <r>
      <rPr>
        <b/>
        <sz val="10"/>
        <color theme="1"/>
        <rFont val="Arial"/>
        <family val="2"/>
      </rPr>
      <t>Subsidio al empleo</t>
    </r>
  </si>
  <si>
    <t>SUBSIDIO AL EMPLEADO</t>
  </si>
  <si>
    <r>
      <t xml:space="preserve">1125102001 </t>
    </r>
    <r>
      <rPr>
        <b/>
        <sz val="10"/>
        <color theme="1"/>
        <rFont val="Arial"/>
        <family val="2"/>
      </rPr>
      <t>Fondo Fijo</t>
    </r>
  </si>
  <si>
    <t>49A0000314 BARROSO JUAREZ ELISA</t>
  </si>
  <si>
    <t>1125102001  FONDO FIJO</t>
  </si>
  <si>
    <r>
      <t xml:space="preserve">1134201002 </t>
    </r>
    <r>
      <rPr>
        <b/>
        <sz val="10"/>
        <color theme="1"/>
        <rFont val="Arial"/>
        <family val="2"/>
      </rPr>
      <t>Anticipo a Contratistas Bienes Propios</t>
    </r>
  </si>
  <si>
    <t>* BIENES DISPONIBLES PARA SU TRANSFORMACIÓN O CONSUMO.</t>
  </si>
  <si>
    <t>ESF-05 INVENTARIO Y ALMACENES</t>
  </si>
  <si>
    <t>METODO</t>
  </si>
  <si>
    <t xml:space="preserve">1140xxxxxx  </t>
  </si>
  <si>
    <t>1150xxxxxx</t>
  </si>
  <si>
    <t xml:space="preserve">* INVERSIONES FINANCIERAS. </t>
  </si>
  <si>
    <t>ESF-06 FIDEICOMISOS, MANDATOS Y CONTRATOS ANALOGOS</t>
  </si>
  <si>
    <t>CARACTERISTICAS</t>
  </si>
  <si>
    <t>NOMBRE DE FIDEICOMISO</t>
  </si>
  <si>
    <t>OBJETO</t>
  </si>
  <si>
    <t>1213xxxxxx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</si>
  <si>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</si>
  <si>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</si>
  <si>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</si>
  <si>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</si>
  <si>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</si>
  <si>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</si>
  <si>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</si>
  <si>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</si>
  <si>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</si>
  <si>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1233058300  EDIFICIOS NO HABITACIONALES</t>
  </si>
  <si>
    <t>1230   BIENES INMUEBLES, INFRAESTRUCTURA</t>
  </si>
  <si>
    <t>1241151100  MUEBLES DE OFICINA Y</t>
  </si>
  <si>
    <t>1241251200  MUEBLES, EXCEPTO DE</t>
  </si>
  <si>
    <t>1241351500  EQ DE CÓMP Y DE TECN</t>
  </si>
  <si>
    <t>1241951900  OTROS MOBILIARIOS Y</t>
  </si>
  <si>
    <t>1242152100  EQUIPO Y APARATOS AU</t>
  </si>
  <si>
    <t>1242252200  APARATOS DEPORTIVOS 2011</t>
  </si>
  <si>
    <t>1242352300  CÁMARAS FOTOGRÁFICAS</t>
  </si>
  <si>
    <t>1242952900  OTRO MOB. Y EQUIPO E</t>
  </si>
  <si>
    <t>1243153100  EQUIPO MÉDICO Y DE L</t>
  </si>
  <si>
    <t>1243253200  INSTRUMENTAL MÉDICO</t>
  </si>
  <si>
    <t>1244154100  VEHÍCULOS Y EQUIPO TERRESTRE 2011</t>
  </si>
  <si>
    <t>1244154101  AUTOMÓVILES Y CAMIONES 2010</t>
  </si>
  <si>
    <t>1244254200  CARROCERÍAS Y REMOLQUES 2011</t>
  </si>
  <si>
    <t>1246156100  MAQUINARIA Y EQUIPO</t>
  </si>
  <si>
    <t>1246256200  MAQUINARIA Y EQUIPO</t>
  </si>
  <si>
    <t>1246456400  SISTEMA DE AIRE ACON</t>
  </si>
  <si>
    <t>1246556500  EQUIPO DE COMUNICACI</t>
  </si>
  <si>
    <t>1246656600  EQ DE GENER. ELÉCTRI</t>
  </si>
  <si>
    <t>1246756700  HERRAMIENTAS Y MÁQUI</t>
  </si>
  <si>
    <t>1246956900  OTROS EQUIPOS 2011</t>
  </si>
  <si>
    <t>1240   BIENES MUEBLES</t>
  </si>
  <si>
    <t>1261258302  DEP. ACUM. DE EDIFIC</t>
  </si>
  <si>
    <t>1263151101  DEP. ACUM. MUEBLES D</t>
  </si>
  <si>
    <t>1263151201  DEP. ACUM. MUEBLES,</t>
  </si>
  <si>
    <t>1263151501  DEP. ACUM. EPO. DE C</t>
  </si>
  <si>
    <t>1263151901  DEP. ACUM. OTROS MOB</t>
  </si>
  <si>
    <t>1263252101  DEP. ACUM. EQUIPOS Y</t>
  </si>
  <si>
    <t>1263252201  DEP. ACUM. APARATOS</t>
  </si>
  <si>
    <t>1263252301  DEP. ACUM. CAMARAS F</t>
  </si>
  <si>
    <t>1263252901  DEP. ACUM. OTRO MOBI</t>
  </si>
  <si>
    <t>1263353101  DEP. ACUM. EQUIPO MÉ</t>
  </si>
  <si>
    <t>1263353201  DEP. ACUM. INSTRUMEN</t>
  </si>
  <si>
    <t>1263454101  DEP. ACUM. AUTOMÓVIL</t>
  </si>
  <si>
    <t>1263454201  DEP. ACUM. CARROCERÍ</t>
  </si>
  <si>
    <t>1263656101  DEP. ACUM. MAQ. Y EP</t>
  </si>
  <si>
    <t>1263656201  DEP. ACUM. MAQ. Y EP</t>
  </si>
  <si>
    <t>1263656401  DEP. ACUM. SIST. DE</t>
  </si>
  <si>
    <t>1263656501  DEP. ACUM. EPO DE CO</t>
  </si>
  <si>
    <t>1263656601  DEP. ACUM. EPOS DE G</t>
  </si>
  <si>
    <t>1263656701  DEP. ACUM. HERRAMIEN</t>
  </si>
  <si>
    <t>1263656901  DEP. ACUM. OTROS EQUIPOS 2010</t>
  </si>
  <si>
    <t>1260   DEPRECIACIÓN y DETERIORO ACUM.</t>
  </si>
  <si>
    <t>ESF-09 INTANGIBLES Y DIFERIDOS</t>
  </si>
  <si>
    <t xml:space="preserve">1250xxxxxx </t>
  </si>
  <si>
    <t>1270xxxxxx</t>
  </si>
  <si>
    <t>1260xxxxxx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</si>
  <si>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</si>
  <si>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</si>
  <si>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</si>
  <si>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</si>
  <si>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</si>
  <si>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</si>
  <si>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</si>
  <si>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2111401003  APORTACION PATRONAL IMSS</t>
  </si>
  <si>
    <t>2111401004  APORTACION PATRONAL INFONAVIT</t>
  </si>
  <si>
    <t>2117101003  ISR POR SUELDOS Y SALARIOS</t>
  </si>
  <si>
    <t>2112102001  PROVEEDORES EJE ANT</t>
  </si>
  <si>
    <t>2117101004  ISR ASIMILADOS</t>
  </si>
  <si>
    <t>2117202004  APORTACIÓN TRABAJADOR IMSS</t>
  </si>
  <si>
    <t>2117202005  AMORTIZACION CREDITO INFONAVIT</t>
  </si>
  <si>
    <t>2117502102  IMPUESTO SOBRE NOMINAS</t>
  </si>
  <si>
    <t>2117902000  FONDO DE AHORRO</t>
  </si>
  <si>
    <t>2117917000  OTROS</t>
  </si>
  <si>
    <t>2117917007  FONACOT</t>
  </si>
  <si>
    <t>2117918000  RETENCIONES DE OBRA PÚBLICA</t>
  </si>
  <si>
    <t>2119904002  CXP A GEG</t>
  </si>
  <si>
    <t>2119905001  ACREEDORES DIVERSOS</t>
  </si>
  <si>
    <t>2161001001  DEPOSITOS EN GARANTÍA</t>
  </si>
  <si>
    <t>2112102001  PROVEEDORES DEL EJERCICIO ANTERIOR</t>
  </si>
  <si>
    <t>41478 OZ MARKETING CONSULTING GROUPS DE R</t>
  </si>
  <si>
    <t>INVESTIGACIÓN DE MERCADO POSICIONAMIENTO UPB</t>
  </si>
  <si>
    <t>2020/12</t>
  </si>
  <si>
    <t>41572 ASESORES EMPRESARIALES GN SC</t>
  </si>
  <si>
    <t>AUDITORIA MATRICULA SEP DIC 2021</t>
  </si>
  <si>
    <t>42732 ESPECIALISTAS EN LIMPIEZA EMPRESARI</t>
  </si>
  <si>
    <t>SERVICIO DE LIMPIEZA DICIEMBRE 2021</t>
  </si>
  <si>
    <t>44638 TECNOVIGILANCIA SA DE CV</t>
  </si>
  <si>
    <t>SERVICIO DE VIGILANCIA DICIEMBRE 2021</t>
  </si>
  <si>
    <t>31112 INDUSTRIAL KEM DE LEON SA DE CV</t>
  </si>
  <si>
    <t>MANTENIMIENTO SISTEMA PURIFICACION DE AGUA</t>
  </si>
  <si>
    <t>42037 CONSORCIO DE NEGOCIOS SM SA DE CV</t>
  </si>
  <si>
    <t>SERVICIO DE JARDINERIA DICIEMBRE 2021</t>
  </si>
  <si>
    <t>35659 FUMIGACIONES AMERICA SA DE CV</t>
  </si>
  <si>
    <t>SERVICIO DE FUMIGACION DICIEMBRE 2021</t>
  </si>
  <si>
    <t>48965 Felipe Moran Aguilar</t>
  </si>
  <si>
    <t>COMPRA DE LUMINARIAS LED SOLARES 50 WATS</t>
  </si>
  <si>
    <t>30773 EXTINGUIDORES ZARAGOZA DE LEON SA D</t>
  </si>
  <si>
    <t>RECARGA DE EXTINTORES</t>
  </si>
  <si>
    <t>30594 DISTRIBUIDORA ANDY DE LEON SA DE CV</t>
  </si>
  <si>
    <t>TARTRATO DE SODIO Y POTASIO RA DE 100 G</t>
  </si>
  <si>
    <t>SUSTANCIAS QUIMICAS VARIAS PARA LABORATORIO</t>
  </si>
  <si>
    <t>37483 COMERCIALIZADORA ECO-LAB SA DE CV</t>
  </si>
  <si>
    <t>42961 DIANA RAMIREZ SAENZ</t>
  </si>
  <si>
    <t>KLIGKLER CON HIERRO Y CALSO SOYA Y TRIPTICASEINA</t>
  </si>
  <si>
    <t>30502 CORPORACION CIENTIFICA SA DE CV</t>
  </si>
  <si>
    <t>ACEITE DE INMERSION REACTIVO</t>
  </si>
  <si>
    <t>30491 CONTROLES Y SERVICIOS INDUSTRIALES</t>
  </si>
  <si>
    <t>MTTO PLANTA DE EMERGENCIA BIBLIOTECA</t>
  </si>
  <si>
    <t>TABLETAS DE CLORO 3 PULGADAS</t>
  </si>
  <si>
    <t>41316 SERGIO SANCHEZ REYES</t>
  </si>
  <si>
    <t>REFLECTOR SMD SUPER POWER LED</t>
  </si>
  <si>
    <t>RODILLO SUPER LANUDO</t>
  </si>
  <si>
    <t>36012 ALICIA LANGO FLORES</t>
  </si>
  <si>
    <t>LINTERNAS RECARGABLES</t>
  </si>
  <si>
    <t>38318 EDENRED  MEXICO SA DE CV</t>
  </si>
  <si>
    <t>GASOLINA MES DE DICIEMBRE 2021</t>
  </si>
  <si>
    <t>43822 JESSICA PATRICIA RODRIGUEZ GALVAN</t>
  </si>
  <si>
    <t>TROFEO METAL PERSONALIZADO</t>
  </si>
  <si>
    <t>35407 PEDRO HERNANDEZ RAMIREZ</t>
  </si>
  <si>
    <t>MTTO VEHICULAR AVEO 2014</t>
  </si>
  <si>
    <r>
      <t xml:space="preserve">2113201001 </t>
    </r>
    <r>
      <rPr>
        <b/>
        <sz val="10"/>
        <color theme="1"/>
        <rFont val="Arial"/>
        <family val="2"/>
      </rPr>
      <t>CONTRATISTAS PROY. DE OBRA</t>
    </r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</si>
  <si>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</si>
  <si>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</si>
  <si>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</si>
  <si>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</si>
  <si>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</si>
  <si>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r>
      <t xml:space="preserve">2161001001  </t>
    </r>
    <r>
      <rPr>
        <b/>
        <sz val="10"/>
        <rFont val="Arial"/>
        <family val="2"/>
      </rPr>
      <t>DEPOSITOS EN GARANTÍA</t>
    </r>
  </si>
  <si>
    <t xml:space="preserve">DEPOSITO EN GARANTIA CONCESION CAFETERIA UPB
</t>
  </si>
  <si>
    <t>DEPOSITO EN GARANTIA, ESPACIO DE COMEDOR</t>
  </si>
  <si>
    <t>ESF-13 PASIVO DIFERIDO A LARGO PLAZO</t>
  </si>
  <si>
    <t>2240xxxxx</t>
  </si>
  <si>
    <t>ESF-14 OTROS PASIVOS CIRCULANTES</t>
  </si>
  <si>
    <t>2199xxxxxx</t>
  </si>
  <si>
    <t>II) NOTAS AL ESTADO DE ACTIVIDADES</t>
  </si>
  <si>
    <t>INGRESOS DE GESTIÓN</t>
  </si>
  <si>
    <t>ERA-01 INGRESOS</t>
  </si>
  <si>
    <t>NOTA</t>
  </si>
  <si>
    <t>4173730205  CURSOS DE IDIOMAS</t>
  </si>
  <si>
    <t>4173730206  CURSOS OTROS</t>
  </si>
  <si>
    <t>4173730501  GESTORIA DE TITULACION</t>
  </si>
  <si>
    <t>4173730603  EXPEDICION DE CREDENCIAL</t>
  </si>
  <si>
    <t>4173730901  POR CONCEPTO DE FICHAS</t>
  </si>
  <si>
    <t>4173732101  INSCRIPCI A LIC CUAT</t>
  </si>
  <si>
    <t>4173732106  EXAMEN EXTRAORDINARIO POR MATERIA</t>
  </si>
  <si>
    <t>4173732108  RECURSE DE MAT D LIC</t>
  </si>
  <si>
    <t>4173732109  CERT PAR O TOT D EST</t>
  </si>
  <si>
    <t>4173732110  CONSTANCIAS DE ESTUDIOS</t>
  </si>
  <si>
    <t>4173732111  EQUIVALENCIAS DE ESTUDIOS</t>
  </si>
  <si>
    <t>4173732112  ACREDITACION POR COMPETENCIAS</t>
  </si>
  <si>
    <t>4173 Ingr.Vta de Bienes/Servicios Org.</t>
  </si>
  <si>
    <t>4170 Ingresos por Venta de Bienes y Serv</t>
  </si>
  <si>
    <t>INGRESOS DE GESTION</t>
  </si>
  <si>
    <t>4212825203  SERVICIOS GENERALES</t>
  </si>
  <si>
    <t>4212 Aportaciones</t>
  </si>
  <si>
    <t>4213831000  SERVICIOS PERSONALES</t>
  </si>
  <si>
    <t>4213832000  MATERIALES Y SUMINISTROS</t>
  </si>
  <si>
    <t>4213833000  SERVICIOS GENERALES</t>
  </si>
  <si>
    <t>4213 Convenios</t>
  </si>
  <si>
    <t>4210 Participaciones y Aportaciones</t>
  </si>
  <si>
    <t>4221911100  ESTATAL SERVICIOS PERSONALES</t>
  </si>
  <si>
    <t>4221911200  ESTATAL MATERIALES Y SUMINISTROS</t>
  </si>
  <si>
    <t>4221911300  ESTATAL SERVICIOS GENERALES</t>
  </si>
  <si>
    <t>4221911400  ESTATAL SUBSIDIOS Y AYUDAS</t>
  </si>
  <si>
    <t>4221 Trans. Internas y Asig. al Secto</t>
  </si>
  <si>
    <t>4220 Transferencias, Asignaciones, Subs.</t>
  </si>
  <si>
    <t>PARTICIPACIONES, APORTACIONES</t>
  </si>
  <si>
    <t>ERA-01 TOTAL</t>
  </si>
  <si>
    <t>ERA-02 OTROS INGRESOS Y BENEFICIOS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</si>
  <si>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</si>
  <si>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</si>
  <si>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</si>
  <si>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</si>
  <si>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</si>
  <si>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EXPLICACION</t>
  </si>
  <si>
    <t>5111113000  SUELDOS BASE AL PERS</t>
  </si>
  <si>
    <t>SUELDOS A PERSONAL DE BASE INCLUIDOS MAESTROS Y ACADEMICOS</t>
  </si>
  <si>
    <t>5112121000  HONORARIOS ASIMILABLES A SALARIO</t>
  </si>
  <si>
    <t>HONORARIOS ASIMILADOS A PROFESORES POR ASIGNATURA</t>
  </si>
  <si>
    <t>5113132000  PRIMAS DE VACAS., D</t>
  </si>
  <si>
    <t>5114141000  APORTACIONES DE SEGURIDAD SOCIAL</t>
  </si>
  <si>
    <t>5114142000  APORTACIONES A FONDOS DE VIVIEND</t>
  </si>
  <si>
    <t>5114143000  APORTACIONES AL SIST</t>
  </si>
  <si>
    <t>5115151000  CUOT. FDO. AHORRO</t>
  </si>
  <si>
    <t>5115153000  PRESTACIONES Y HABERES DE RETIRO</t>
  </si>
  <si>
    <t>5115154000  PRESTACIONES CONTRACTUALES</t>
  </si>
  <si>
    <t>5121211000  MATERIALES Y ÚTILES DE OFICINA</t>
  </si>
  <si>
    <t>5121214000  MAT.,UTILES Y EQUIPO</t>
  </si>
  <si>
    <t>5121215000  MATERIAL IMPRESO E I</t>
  </si>
  <si>
    <t>5121216000  MATERIAL DE LIMPIEZA</t>
  </si>
  <si>
    <t>5122221000  ALIMENTACIÓN DE PERSONAS</t>
  </si>
  <si>
    <t>5123237000  PROD. CUERO, PIEL,</t>
  </si>
  <si>
    <t>5124241000  PRODUCTOS MINERALES NO METALICOS</t>
  </si>
  <si>
    <t>5124242000  CEMENTO Y PRODUCTOS DE CONCRETO</t>
  </si>
  <si>
    <t>5124244000  MADERA Y PRODUCTOS DE MADERA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</si>
  <si>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</si>
  <si>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</si>
  <si>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</si>
  <si>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</si>
  <si>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</si>
  <si>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</si>
  <si>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</si>
  <si>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</si>
  <si>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5125255000  MAT., ACCESORIOS Y</t>
  </si>
  <si>
    <t>5125256000  FIBRAS SINTÉTICAS,</t>
  </si>
  <si>
    <t>5126261000  COMBUSTIBLES, LUBRI</t>
  </si>
  <si>
    <t>5127272000  PRENDAS DE PROTECCIÓN</t>
  </si>
  <si>
    <t>5127273000  ARTÍCULOS DEPORTIVOS</t>
  </si>
  <si>
    <t>5129291000  HERRAMIENTAS MENORES</t>
  </si>
  <si>
    <t>5129292000  REFACCIONES, ACCESO</t>
  </si>
  <si>
    <t>5129293000  REF. Y ACCESORIOS ME</t>
  </si>
  <si>
    <t>5129294000  REFACCIONES Y ACCESO</t>
  </si>
  <si>
    <t>5129296000  REF. Y ACCESORIOS ME</t>
  </si>
  <si>
    <t>5129299000  REF. Y ACCESORIOS ME</t>
  </si>
  <si>
    <t>5131311000  SERVICIO DE ENERGÍA ELÉCTRICA</t>
  </si>
  <si>
    <t>5131312000  GAS</t>
  </si>
  <si>
    <t>5131313000  SERVICIO DE AGUA POTABLE</t>
  </si>
  <si>
    <t>5131314000  TELEFONÍA TRADICIONAL</t>
  </si>
  <si>
    <t>5131318000  SERVICIOS POSTALES Y TELEGRAFICO</t>
  </si>
  <si>
    <t>5132326000  ARRENDA. DE MAQ., O</t>
  </si>
  <si>
    <t>5132327000  ARRENDAMIENTO DE ACT</t>
  </si>
  <si>
    <t>5132329000  OTROS ARRENDAMIENTOS</t>
  </si>
  <si>
    <t>5133331000  SERVS. LEGALES, DE</t>
  </si>
  <si>
    <t>5133332000  SERVS. DE DISEÑO, A</t>
  </si>
  <si>
    <t>5133334000  SERVICIOS DE CAPACITACION</t>
  </si>
  <si>
    <t>5133336000  SERVS. CONSULT. ADM.</t>
  </si>
  <si>
    <t>5133338000  SERVICIOS DE VIGILANCIA</t>
  </si>
  <si>
    <t>5133339000  SERVICIOS PROFESIONA</t>
  </si>
  <si>
    <t>5134341000  SERVICIOS FINANCIEROS Y BANCARIOS</t>
  </si>
  <si>
    <t>5134345000  SEGUROS DE BIENES PATRIMONIALES</t>
  </si>
  <si>
    <t>5134347000  FLETES Y MANIOBRAS</t>
  </si>
  <si>
    <t>5135351000  CONSERV. Y MANTENIMI</t>
  </si>
  <si>
    <t>5135352000  INST., REPAR. MTTO.</t>
  </si>
  <si>
    <t>5135353000  INST., REPAR. MTTO.</t>
  </si>
  <si>
    <t>5135354000  IINST., REPAR. Y MTT</t>
  </si>
  <si>
    <t>5135355000  REPARACION Y MANTENI</t>
  </si>
  <si>
    <t>5135357000  INST., REPAR. Y MTT</t>
  </si>
  <si>
    <t>5135358000  SERVICIOS DE LIMPIEZ</t>
  </si>
  <si>
    <t>5135359000  SERVICIOS DE JARDINE</t>
  </si>
  <si>
    <t>5137371000  PASAJES AEREOS</t>
  </si>
  <si>
    <t>5137372000  PASAJES TERRESTRES</t>
  </si>
  <si>
    <t>5137375000  VIATICOS EN EL PAIS</t>
  </si>
  <si>
    <t>5138383000  CONGRESOS Y CONVENCIONES</t>
  </si>
  <si>
    <t>5138385000  GASTOS  DE REPRESENTACION</t>
  </si>
  <si>
    <t>5139392000  OTROS IMPUESTOS Y DERECHOS</t>
  </si>
  <si>
    <t>5139396000  OTROS GASTOS POR RES</t>
  </si>
  <si>
    <t>5139398000  IMPUESTO DE NOMINA</t>
  </si>
  <si>
    <t>5139399000  OTROS SERVICIOS GENERALES</t>
  </si>
  <si>
    <t>5241441000  AYUDAS SOCIALES A PERSONAS</t>
  </si>
  <si>
    <t>5242442000  BECAS Y OT. AYUDAS P</t>
  </si>
  <si>
    <t>5243444000  AYUDAS SOC. A ACTIVS</t>
  </si>
  <si>
    <t>5513258300  D.A. EDIFICIOS NO RESIDENCIALES</t>
  </si>
  <si>
    <t>5515151100  DEP. MUEBLES DE OFIC</t>
  </si>
  <si>
    <t>5515151200  "DEP. MUEBLES, EXCEP</t>
  </si>
  <si>
    <t>5515151500  DEP. EQUIPO DE COMPU</t>
  </si>
  <si>
    <t>5515151900  DEP. OTROS MOBILIARI</t>
  </si>
  <si>
    <t>5515252100  DEP. EQUIPO Y APARAT</t>
  </si>
  <si>
    <t>5515252200  DEP. APARATOS DEPORTIVOS</t>
  </si>
  <si>
    <t>5515252300  DEP. CÁMARAS FOTOGRÁ</t>
  </si>
  <si>
    <t>5515252900  DEP. OTROS MOBILIARI</t>
  </si>
  <si>
    <t>5515353100  DEP. EQUIPO MEDICO Y</t>
  </si>
  <si>
    <t>5515353200  DEP. INSTRUMENTAL ME</t>
  </si>
  <si>
    <t>5515454100  DEP. AUTOMOVILES Y CAMIONES</t>
  </si>
  <si>
    <t>5515656200  DEP. MAQUINARIA Y EQ</t>
  </si>
  <si>
    <t>5515656400  DEP. SISTEMA DE AIRE</t>
  </si>
  <si>
    <t>5515656500  DEP. EQUIPOS DE COMU</t>
  </si>
  <si>
    <t>5515656600  DEP. EQUIPO DE GENER</t>
  </si>
  <si>
    <t>5515656700  DEP. OTROS EQUIPOS</t>
  </si>
  <si>
    <t>5515656900  DEP. OTROS EQUIPOS</t>
  </si>
  <si>
    <t>5518000001  BAJA DE ACTIVO FIJO</t>
  </si>
  <si>
    <t>5599000006  Diferencia por Redondeo</t>
  </si>
  <si>
    <t xml:space="preserve">  </t>
  </si>
  <si>
    <t>3100    HACIENDA PÚBLICA/PATRIMONIO CONTRIBUIDO</t>
  </si>
  <si>
    <t xml:space="preserve">  VHP-01 PATRIMONIO CONTRIBUIDO</t>
  </si>
  <si>
    <t>MODIFICACION</t>
  </si>
  <si>
    <t>3110000001  APORTACIONES</t>
  </si>
  <si>
    <t>3110000002  BAJA DE ACTIVO FIJO</t>
  </si>
  <si>
    <t>3110911500  ESTATAL BIENES MUEBL</t>
  </si>
  <si>
    <t>3111825205  FAM EDU SUPERIOR BIE</t>
  </si>
  <si>
    <t>3111825206  FAM EDU SUPERIOR OBRA PÚBLICA</t>
  </si>
  <si>
    <t>3111835000  BIENES MUEBLES E INMUEBLES</t>
  </si>
  <si>
    <t>3113825205  FAM EDU SUPERIOR BIE</t>
  </si>
  <si>
    <t>3113825206  FAM EDU SUPERIOR OBR</t>
  </si>
  <si>
    <t>3113828005  FAFEF BIENES MUEBLES</t>
  </si>
  <si>
    <t>3113828006  FAFEF OBRA PUBLICA E</t>
  </si>
  <si>
    <t>3113835000  BIENES MUEBLES E INM</t>
  </si>
  <si>
    <t>3113914205  ESTATALES DE EJERCIC</t>
  </si>
  <si>
    <t>3113915000  BIENES MUEBLES E INM</t>
  </si>
  <si>
    <t>3113916000  OBRA PÚBLICA EJER ANTERIORES</t>
  </si>
  <si>
    <t>3130000000  ACTUALIZ HDA PUB/PAT</t>
  </si>
  <si>
    <t>VHP-02 PATRIMONIO GENERADO</t>
  </si>
  <si>
    <t>3210 Resultado del Ejercicio (Ahorro/Des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</si>
  <si>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</si>
  <si>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</si>
  <si>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</si>
  <si>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</si>
  <si>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</si>
  <si>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</si>
  <si>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</si>
  <si>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</si>
  <si>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3220000026  RESULTADO DEL EJERCICIO 2018</t>
  </si>
  <si>
    <t>3220000027  RESULTADO DEL EJERCICIO 2019</t>
  </si>
  <si>
    <t>3220000028  RESULTADO DEL EJERCICIO 2020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</si>
  <si>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</si>
  <si>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</si>
  <si>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</si>
  <si>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</si>
  <si>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REMINT</t>
  </si>
  <si>
    <t>3220690212  APLICACIÓN DE REMANENTE FEDERAL</t>
  </si>
  <si>
    <t>3220790203  APLICACIÓN DE REMANE</t>
  </si>
  <si>
    <t>3221792002   REM REFRENDO RECURS</t>
  </si>
  <si>
    <t>3221794002   REM REFRENDO ESTATA</t>
  </si>
  <si>
    <t>3221795002   REM REFRENDO CONVEN</t>
  </si>
  <si>
    <t>3221797002  REM REFRENDO REC INT</t>
  </si>
  <si>
    <t>3221797004  REM APLICA REC INTER</t>
  </si>
  <si>
    <t>3221798002  REM REFRENDO CONVENI</t>
  </si>
  <si>
    <t>SUB TOTAL</t>
  </si>
  <si>
    <t>IV) NOTAS AL ESTADO DE FLUJO DE EFECTIVO</t>
  </si>
  <si>
    <t>EFE-01 FLUJO DE EFECTIVO</t>
  </si>
  <si>
    <t>1112102003  BBVA    0122440018-2</t>
  </si>
  <si>
    <t>1112102004  BBVA    0189787267</t>
  </si>
  <si>
    <t>1112102012  BBVA 0194391470 PROMED 2013</t>
  </si>
  <si>
    <t>1112102013  BBVA 0196266886 F AH</t>
  </si>
  <si>
    <t>1112102020  BBVA 0109339264 APOY</t>
  </si>
  <si>
    <t>1112102025  BBVA 0110999342 PRODEP 2015-2016</t>
  </si>
  <si>
    <t>1112102043  BBVA 0113372898 SICES 2019</t>
  </si>
  <si>
    <t>1112102045  BANCOMER 114594789 E</t>
  </si>
  <si>
    <t>1112102046  BANCOMER 114594703 F</t>
  </si>
  <si>
    <t>1112102047  BANCOMER 114631358 ESTADIAS</t>
  </si>
  <si>
    <t>1112102048  BANCOMER 114631439 IDIOMAS</t>
  </si>
  <si>
    <t>1112102049  BANCOMER 115346290 SICES 2020</t>
  </si>
  <si>
    <t>1112102051  BBVA 0115611512 HORI</t>
  </si>
  <si>
    <t>1112102053  BBVA 0116136435 S ES</t>
  </si>
  <si>
    <t>1112102054  BBVA 0116254985 ESTA</t>
  </si>
  <si>
    <t>1112102055  BBVA 0116255175 FEDE</t>
  </si>
  <si>
    <t>1112102056  BBVA 0116959229 RECU</t>
  </si>
  <si>
    <t>1112106001  BAJIO    0302446311</t>
  </si>
  <si>
    <t>1112106004  BAJIO31619794FAM2021</t>
  </si>
  <si>
    <t>1112 Bancos/Tesoreria</t>
  </si>
  <si>
    <t>EFE-02 ADQ. BIENES MUEBLES E INMUEBLES</t>
  </si>
  <si>
    <t>1233 Edificios no Habitacionales</t>
  </si>
  <si>
    <t>INMUEBLES</t>
  </si>
  <si>
    <t>1241 Mobiliario y Equipo de Administraci</t>
  </si>
  <si>
    <t>1242 Mobiliario y Equipo Educacional y R</t>
  </si>
  <si>
    <t>1243 Equipo e Instrumental Médico y de L</t>
  </si>
  <si>
    <t>1246 Maquinaria, Otros Equipos y Herrami</t>
  </si>
  <si>
    <t>MUEBLES</t>
  </si>
  <si>
    <t>EFE-03 CONCILIACION DEL FLUJO DE EFECTIVO</t>
  </si>
  <si>
    <t>Nombre de la Cuenta</t>
  </si>
  <si>
    <t>Saldo Anterior</t>
  </si>
  <si>
    <t>Saldo Final</t>
  </si>
  <si>
    <t>5500  OTROS GASTOS Y PERDIDAS EXTRAORDINARIAS</t>
  </si>
  <si>
    <t>5510  Estimaciones, Depreciaciones, Deterioros, Obsolescencia y Amortizaciones</t>
  </si>
  <si>
    <t>5511  Estimaciones por Pérdida o Deterioro de Activos Circulantes</t>
  </si>
  <si>
    <t>5512  Estimaciones por Pérdida o Deterioro de Activo no Circulante</t>
  </si>
  <si>
    <t>5513  Depreciación de Bienes Inmuebles</t>
  </si>
  <si>
    <t>5514  Depreciación de Infraestructura</t>
  </si>
  <si>
    <t>5515  Depreciación de Bienes Muebles</t>
  </si>
  <si>
    <t>5516  Deterioro de los Activos Biológicos</t>
  </si>
  <si>
    <t>5517  Amortización de Activos Intangibles</t>
  </si>
  <si>
    <t>5518  Disminución de Bienes por pérdida, obsolescencia y deterioro</t>
  </si>
  <si>
    <t>5520  Provisiones</t>
  </si>
  <si>
    <t>5521  Provisiones de Pasivos a Corto Plazo</t>
  </si>
  <si>
    <t>5522  Provisiones de Pasivos a Largo Plazo</t>
  </si>
  <si>
    <t>5530  Disminución de Inventarios</t>
  </si>
  <si>
    <t>5531  Disminución de Inventarios de Mercancías para Venta</t>
  </si>
  <si>
    <t>5532  Disminución de Inventarios de Mercancías Terminadas</t>
  </si>
  <si>
    <t>5533  Disminución de Inventarios de Mercancías en Proceso de Elaboración</t>
  </si>
  <si>
    <t>5534  Disminución de Inventarios de Materias Primas, Materiales y Suministros para Producción</t>
  </si>
  <si>
    <t>5535  Disminución de Almacén de Materiales y Suministros de Consumo</t>
  </si>
  <si>
    <t>5540  Aumento por Insuficiencia de Estimaciones por Pérdida o Deterioro u Obsolescencia</t>
  </si>
  <si>
    <t>5541  Aumento por Insuficiencia de Estimaciones por Pérdida o Deterioro u Obsolescencia</t>
  </si>
  <si>
    <t>5550  Aumento por Insuficiencia de Provisiones</t>
  </si>
  <si>
    <t>5551  Aumento por Insuficiencia de Provisiones</t>
  </si>
  <si>
    <t>5590  Otros Gastos</t>
  </si>
  <si>
    <t>5591  Gastos de Ejercicios Anteriores</t>
  </si>
  <si>
    <t>5592  Pérdidas por Responsabilidades</t>
  </si>
  <si>
    <t>5593  Bonificaciones y Descuentos Otorgados</t>
  </si>
  <si>
    <t>5594  Diferencias por Tipo de Cambio Negativas en Efectivo y Equivalentes</t>
  </si>
  <si>
    <t>5595  Diferencias de Cotizaciones Negativas en Valores Negociables</t>
  </si>
  <si>
    <t>5596  Resultado por Posición Monetaria</t>
  </si>
  <si>
    <t>5597  Pérdidas por Participación Patrimonial</t>
  </si>
  <si>
    <t>5599  Otros Gastos Varios</t>
  </si>
  <si>
    <t>5600  INVERSIÓN PÚBLICA</t>
  </si>
  <si>
    <t>5610  Inversión Pública no Capitalizable</t>
  </si>
  <si>
    <t>5611  Construcción en Bienes no Capitalizable</t>
  </si>
  <si>
    <t xml:space="preserve">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</si>
  <si>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</si>
  <si>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</si>
  <si>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2021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</si>
  <si>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</si>
  <si>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</si>
  <si>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</si>
  <si>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</si>
  <si>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</si>
  <si>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</si>
  <si>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</si>
  <si>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</si>
  <si>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</si>
  <si>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</si>
  <si>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</si>
  <si>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</si>
  <si>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</si>
  <si>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</si>
  <si>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</si>
  <si>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</si>
  <si>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</si>
  <si>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Edificios no Habitacionales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</si>
  <si>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</si>
  <si>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</si>
  <si>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</si>
  <si>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</si>
  <si>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</si>
  <si>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</si>
  <si>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Otros Equipos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</si>
  <si>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</si>
  <si>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</si>
  <si>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</si>
  <si>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</si>
  <si>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</si>
  <si>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</si>
  <si>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</si>
  <si>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</si>
  <si>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</si>
  <si>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</si>
  <si>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</si>
  <si>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</si>
  <si>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</si>
  <si>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</si>
  <si>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</si>
  <si>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</si>
  <si>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</si>
  <si>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</si>
  <si>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</si>
  <si>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</si>
  <si>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CARGOS</t>
  </si>
  <si>
    <t>ABONOS</t>
  </si>
  <si>
    <t>8110000001  LEY DE INGRESOS ESTIMADA</t>
  </si>
  <si>
    <t>8120000001  LEY DE INGRESOS POR EJECUTAR</t>
  </si>
  <si>
    <t>8130000001  MOD LEY INGRESO ESTIMADO</t>
  </si>
  <si>
    <t>8130000002  MOD LEY INGRESO ESTIMADO DEV</t>
  </si>
  <si>
    <t>8140000001  LEY DE INGRESOS DEVENGADA</t>
  </si>
  <si>
    <t>8150000001  LEY DE INGRESOS RECAUDADA</t>
  </si>
  <si>
    <t>8210000001  PTTO EGRESOS APROBADO</t>
  </si>
  <si>
    <t>8220000001  PTTO EGRESOS POR EJERCER</t>
  </si>
  <si>
    <t>8230000001  MOD PTTO EGRESO APROBADO</t>
  </si>
  <si>
    <t>8230000002  MOD PTTO EGRESO APROBADO DEVOLUCION</t>
  </si>
  <si>
    <t>8240000001  PTTO EGRESOS COMPROMETIDO</t>
  </si>
  <si>
    <t>8250000001  PTTO EGRESOS DEVENGADO</t>
  </si>
  <si>
    <t>8260000001  PTTO EGRESOS EJERCIDO</t>
  </si>
  <si>
    <t>8270000001  PTTO EGRESOS PAGADO</t>
  </si>
  <si>
    <t>9100000001  SUPERAVIT FINANCIERO</t>
  </si>
  <si>
    <t>9300000001  ADEUD. EJ. FIS. ANT.</t>
  </si>
  <si>
    <t>Bajo protesta de decir verdad declaramos que los Estados Financieros y sus Notas son razonablemente correctos y responsabilidad del emisor</t>
  </si>
  <si>
    <t xml:space="preserve">                              ____________________________________</t>
  </si>
  <si>
    <t>MTRA. MA. ISABEL TINOCO TORRES</t>
  </si>
  <si>
    <t>C.P. JORGE GONZÁLEZ DÍAZ</t>
  </si>
  <si>
    <t>RECTORA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</si>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</sst>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(* #,##0.00_);_(* \(#,##0.00\);_(* &quot;-&quot;??_);_(@_)"/>
    <numFmt numFmtId="167" formatCode="_(* #,##0_);_(* \(#,##0\);_(* &quot;-&quot;??_);_(@_)"/>
    <numFmt numFmtId="168" formatCode="#,##0.00_ ;\-#,##0.00\ "/>
    <numFmt numFmtId="169" formatCode="#,##0.0_ ;\-#,##0.0\ "/>
    <numFmt numFmtId="170" formatCode="yyyy/mm"/>
    <numFmt numFmtId="171" formatCode="#,##0_ ;[Red]\-#,##0\ "/>
    <numFmt numFmtId="172" formatCode="#,##0_-;#,##0\-;&quot; &quot;"/>
    <numFmt numFmtId="173" formatCode="#,##0\-;#,##0_-;&quot; &quot;"/>
    <numFmt numFmtId="174" formatCode="_-* #,##0_-;\-* #,##0_-;_-* &quot;-&quot;??_-;_-@_-"/>
    <numFmt numFmtId="175" formatCode="#,##0.00_ ;[Red]\-#,##0.00\ "/>
    <numFmt numFmtId="176" formatCode="#,##0.0"/>
  </numFmts>
  <fonts count="25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name val="Arial"/>
      <family val="2"/>
    </font>
    <font>
      <u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21" fillId="0" borderId="0"/>
  </cellStyleXfs>
  <cellXfs count="305">
    <xf numFmtId="0" fontId="0" fillId="0" borderId="0" xfId="0"/>
    <xf numFmtId="0" fontId="5" fillId="3" borderId="0" xfId="3" applyFont="1" applyFill="1"/>
    <xf numFmtId="0" fontId="7" fillId="0" borderId="0" xfId="3" applyFont="1" applyAlignment="1">
      <alignment horizontal="center"/>
    </xf>
    <xf numFmtId="0" fontId="8" fillId="0" borderId="0" xfId="3" applyFont="1"/>
    <xf numFmtId="0" fontId="4" fillId="3" borderId="0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horizontal="right"/>
    </xf>
    <xf numFmtId="0" fontId="4" fillId="3" borderId="0" xfId="3" applyFont="1" applyFill="1" applyBorder="1" applyAlignment="1"/>
    <xf numFmtId="0" fontId="4" fillId="3" borderId="0" xfId="3" applyNumberFormat="1" applyFont="1" applyFill="1" applyBorder="1" applyAlignment="1" applyProtection="1">
      <protection locked="0"/>
    </xf>
    <xf numFmtId="0" fontId="5" fillId="3" borderId="0" xfId="3" applyFont="1" applyFill="1" applyBorder="1"/>
    <xf numFmtId="0" fontId="9" fillId="3" borderId="0" xfId="3" applyFont="1" applyFill="1" applyBorder="1"/>
    <xf numFmtId="0" fontId="10" fillId="0" borderId="0" xfId="3" applyFont="1" applyAlignment="1">
      <alignment horizontal="left"/>
    </xf>
    <xf numFmtId="0" fontId="11" fillId="0" borderId="0" xfId="3" applyFont="1" applyAlignment="1">
      <alignment horizontal="justify"/>
    </xf>
    <xf numFmtId="0" fontId="10" fillId="0" borderId="0" xfId="3" applyFont="1" applyAlignment="1">
      <alignment horizontal="justify"/>
    </xf>
    <xf numFmtId="0" fontId="10" fillId="0" borderId="0" xfId="3" applyFont="1" applyBorder="1" applyAlignment="1">
      <alignment horizontal="left"/>
    </xf>
    <xf numFmtId="0" fontId="12" fillId="3" borderId="0" xfId="3" applyFont="1" applyFill="1" applyBorder="1"/>
    <xf numFmtId="0" fontId="11" fillId="3" borderId="0" xfId="3" applyFont="1" applyFill="1" applyBorder="1"/>
    <xf numFmtId="49" fontId="4" fillId="2" borderId="3" xfId="3" applyNumberFormat="1" applyFont="1" applyFill="1" applyBorder="1" applyAlignment="1">
      <alignment horizontal="left" vertical="center"/>
    </xf>
    <xf numFmtId="49" fontId="4" fillId="2" borderId="3" xfId="3" applyNumberFormat="1" applyFont="1" applyFill="1" applyBorder="1" applyAlignment="1">
      <alignment horizontal="center" vertical="center"/>
    </xf>
    <xf numFmtId="49" fontId="4" fillId="3" borderId="4" xfId="3" applyNumberFormat="1" applyFont="1" applyFill="1" applyBorder="1" applyAlignment="1">
      <alignment horizontal="left"/>
    </xf>
    <xf numFmtId="164" fontId="8" fillId="3" borderId="4" xfId="3" applyNumberFormat="1" applyFont="1" applyFill="1" applyBorder="1"/>
    <xf numFmtId="49" fontId="4" fillId="3" borderId="5" xfId="3" applyNumberFormat="1" applyFont="1" applyFill="1" applyBorder="1" applyAlignment="1">
      <alignment horizontal="left"/>
    </xf>
    <xf numFmtId="164" fontId="8" fillId="3" borderId="5" xfId="3" applyNumberFormat="1" applyFont="1" applyFill="1" applyBorder="1"/>
    <xf numFmtId="49" fontId="13" fillId="0" borderId="5" xfId="0" applyNumberFormat="1" applyFont="1" applyFill="1" applyBorder="1" applyAlignment="1">
      <alignment horizontal="left"/>
    </xf>
    <xf numFmtId="165" fontId="5" fillId="3" borderId="5" xfId="3" applyNumberFormat="1" applyFont="1" applyFill="1" applyBorder="1"/>
    <xf numFmtId="49" fontId="9" fillId="0" borderId="6" xfId="3" applyNumberFormat="1" applyFont="1" applyFill="1" applyBorder="1" applyAlignment="1">
      <alignment horizontal="left"/>
    </xf>
    <xf numFmtId="164" fontId="2" fillId="0" borderId="6" xfId="3" applyNumberFormat="1" applyFill="1" applyBorder="1"/>
    <xf numFmtId="164" fontId="8" fillId="3" borderId="6" xfId="3" applyNumberFormat="1" applyFont="1" applyFill="1" applyBorder="1"/>
    <xf numFmtId="49" fontId="4" fillId="3" borderId="6" xfId="3" applyNumberFormat="1" applyFont="1" applyFill="1" applyBorder="1" applyAlignment="1">
      <alignment horizontal="left"/>
    </xf>
    <xf numFmtId="167" fontId="4" fillId="2" borderId="3" xfId="4" applyNumberFormat="1" applyFont="1" applyFill="1" applyBorder="1" applyAlignment="1">
      <alignment horizontal="center" vertical="center"/>
    </xf>
    <xf numFmtId="4" fontId="5" fillId="3" borderId="0" xfId="3" applyNumberFormat="1" applyFont="1" applyFill="1" applyBorder="1"/>
    <xf numFmtId="43" fontId="5" fillId="3" borderId="0" xfId="3" applyNumberFormat="1" applyFont="1" applyFill="1" applyBorder="1"/>
    <xf numFmtId="0" fontId="14" fillId="3" borderId="0" xfId="3" applyFont="1" applyFill="1" applyBorder="1"/>
    <xf numFmtId="49" fontId="4" fillId="0" borderId="5" xfId="3" applyNumberFormat="1" applyFont="1" applyFill="1" applyBorder="1" applyAlignment="1">
      <alignment horizontal="left"/>
    </xf>
    <xf numFmtId="165" fontId="5" fillId="0" borderId="5" xfId="3" applyNumberFormat="1" applyFont="1" applyFill="1" applyBorder="1"/>
    <xf numFmtId="164" fontId="5" fillId="0" borderId="5" xfId="3" applyNumberFormat="1" applyFont="1" applyFill="1" applyBorder="1"/>
    <xf numFmtId="0" fontId="5" fillId="0" borderId="0" xfId="3" applyFont="1" applyFill="1"/>
    <xf numFmtId="164" fontId="0" fillId="0" borderId="5" xfId="0" applyNumberFormat="1" applyFill="1" applyBorder="1"/>
    <xf numFmtId="164" fontId="5" fillId="3" borderId="5" xfId="3" applyNumberFormat="1" applyFont="1" applyFill="1" applyBorder="1"/>
    <xf numFmtId="165" fontId="5" fillId="3" borderId="6" xfId="3" applyNumberFormat="1" applyFont="1" applyFill="1" applyBorder="1"/>
    <xf numFmtId="164" fontId="5" fillId="3" borderId="6" xfId="3" applyNumberFormat="1" applyFont="1" applyFill="1" applyBorder="1"/>
    <xf numFmtId="165" fontId="4" fillId="2" borderId="3" xfId="4" applyNumberFormat="1" applyFont="1" applyFill="1" applyBorder="1" applyAlignment="1">
      <alignment horizontal="right" vertical="center"/>
    </xf>
    <xf numFmtId="164" fontId="5" fillId="2" borderId="3" xfId="3" applyNumberFormat="1" applyFont="1" applyFill="1" applyBorder="1"/>
    <xf numFmtId="165" fontId="5" fillId="3" borderId="0" xfId="3" applyNumberFormat="1" applyFont="1" applyFill="1" applyAlignment="1">
      <alignment horizontal="right"/>
    </xf>
    <xf numFmtId="4" fontId="5" fillId="3" borderId="0" xfId="3" applyNumberFormat="1" applyFont="1" applyFill="1"/>
    <xf numFmtId="165" fontId="5" fillId="3" borderId="0" xfId="3" applyNumberFormat="1" applyFont="1" applyFill="1"/>
    <xf numFmtId="0" fontId="15" fillId="4" borderId="7" xfId="3" applyFont="1" applyFill="1" applyBorder="1" applyAlignment="1">
      <alignment horizontal="center" vertical="center"/>
    </xf>
    <xf numFmtId="0" fontId="15" fillId="4" borderId="8" xfId="3" applyFont="1" applyFill="1" applyBorder="1" applyAlignment="1">
      <alignment horizontal="center" vertical="center"/>
    </xf>
    <xf numFmtId="0" fontId="15" fillId="4" borderId="9" xfId="3" applyFont="1" applyFill="1" applyBorder="1" applyAlignment="1">
      <alignment horizontal="center" vertical="center"/>
    </xf>
    <xf numFmtId="0" fontId="16" fillId="0" borderId="6" xfId="3" applyFont="1" applyBorder="1" applyAlignment="1">
      <alignment vertical="center"/>
    </xf>
    <xf numFmtId="3" fontId="16" fillId="0" borderId="10" xfId="3" applyNumberFormat="1" applyFont="1" applyBorder="1" applyAlignment="1">
      <alignment vertical="center"/>
    </xf>
    <xf numFmtId="0" fontId="16" fillId="0" borderId="2" xfId="3" applyFont="1" applyBorder="1" applyAlignment="1">
      <alignment vertical="center"/>
    </xf>
    <xf numFmtId="0" fontId="16" fillId="0" borderId="11" xfId="3" applyFont="1" applyBorder="1" applyAlignment="1">
      <alignment vertical="center"/>
    </xf>
    <xf numFmtId="4" fontId="16" fillId="0" borderId="0" xfId="3" applyNumberFormat="1" applyFont="1" applyBorder="1" applyAlignment="1">
      <alignment horizontal="right" vertical="center"/>
    </xf>
    <xf numFmtId="0" fontId="16" fillId="0" borderId="6" xfId="3" applyFont="1" applyBorder="1" applyAlignment="1">
      <alignment horizontal="center" vertical="center"/>
    </xf>
    <xf numFmtId="4" fontId="15" fillId="2" borderId="8" xfId="3" applyNumberFormat="1" applyFont="1" applyFill="1" applyBorder="1" applyAlignment="1">
      <alignment horizontal="right" vertical="center"/>
    </xf>
    <xf numFmtId="0" fontId="15" fillId="2" borderId="3" xfId="3" applyFont="1" applyFill="1" applyBorder="1" applyAlignment="1">
      <alignment horizontal="right" vertical="center"/>
    </xf>
    <xf numFmtId="4" fontId="17" fillId="0" borderId="0" xfId="3" applyNumberFormat="1" applyFont="1" applyAlignment="1">
      <alignment vertical="center"/>
    </xf>
    <xf numFmtId="168" fontId="5" fillId="3" borderId="0" xfId="3" applyNumberFormat="1" applyFont="1" applyFill="1"/>
    <xf numFmtId="49" fontId="9" fillId="0" borderId="5" xfId="3" applyNumberFormat="1" applyFont="1" applyFill="1" applyBorder="1" applyAlignment="1">
      <alignment horizontal="left"/>
    </xf>
    <xf numFmtId="169" fontId="5" fillId="0" borderId="0" xfId="3" applyNumberFormat="1" applyFont="1" applyFill="1"/>
    <xf numFmtId="49" fontId="9" fillId="3" borderId="5" xfId="3" applyNumberFormat="1" applyFont="1" applyFill="1" applyBorder="1" applyAlignment="1">
      <alignment horizontal="left"/>
    </xf>
    <xf numFmtId="169" fontId="5" fillId="3" borderId="0" xfId="3" applyNumberFormat="1" applyFont="1" applyFill="1"/>
    <xf numFmtId="166" fontId="4" fillId="2" borderId="3" xfId="4" applyFont="1" applyFill="1" applyBorder="1" applyAlignment="1">
      <alignment horizontal="center" vertical="center"/>
    </xf>
    <xf numFmtId="0" fontId="8" fillId="0" borderId="0" xfId="3" applyFont="1" applyBorder="1" applyAlignment="1">
      <alignment vertical="center" wrapText="1"/>
    </xf>
    <xf numFmtId="0" fontId="15" fillId="4" borderId="3" xfId="3" applyFont="1" applyFill="1" applyBorder="1" applyAlignment="1">
      <alignment horizontal="center" vertical="center"/>
    </xf>
    <xf numFmtId="0" fontId="15" fillId="0" borderId="5" xfId="3" applyFont="1" applyFill="1" applyBorder="1" applyAlignment="1">
      <alignment horizontal="left" vertical="center"/>
    </xf>
    <xf numFmtId="0" fontId="15" fillId="0" borderId="0" xfId="3" applyFont="1" applyFill="1" applyBorder="1" applyAlignment="1">
      <alignment horizontal="left" vertical="center"/>
    </xf>
    <xf numFmtId="0" fontId="15" fillId="0" borderId="12" xfId="3" applyFont="1" applyFill="1" applyBorder="1" applyAlignment="1">
      <alignment horizontal="center" vertical="center"/>
    </xf>
    <xf numFmtId="3" fontId="15" fillId="0" borderId="0" xfId="3" applyNumberFormat="1" applyFont="1" applyFill="1" applyBorder="1" applyAlignment="1">
      <alignment horizontal="right" vertical="center"/>
    </xf>
    <xf numFmtId="17" fontId="15" fillId="0" borderId="5" xfId="3" applyNumberFormat="1" applyFont="1" applyFill="1" applyBorder="1" applyAlignment="1">
      <alignment horizontal="center" vertical="center"/>
    </xf>
    <xf numFmtId="0" fontId="2" fillId="0" borderId="5" xfId="3" applyBorder="1" applyAlignment="1">
      <alignment vertical="top"/>
    </xf>
    <xf numFmtId="0" fontId="16" fillId="0" borderId="0" xfId="3" applyFont="1" applyBorder="1" applyAlignment="1">
      <alignment horizontal="left" vertical="center"/>
    </xf>
    <xf numFmtId="0" fontId="16" fillId="0" borderId="12" xfId="3" applyFont="1" applyBorder="1" applyAlignment="1">
      <alignment horizontal="left" vertical="center"/>
    </xf>
    <xf numFmtId="3" fontId="16" fillId="0" borderId="0" xfId="3" applyNumberFormat="1" applyFont="1" applyBorder="1" applyAlignment="1">
      <alignment horizontal="right" vertical="center"/>
    </xf>
    <xf numFmtId="170" fontId="16" fillId="0" borderId="5" xfId="3" applyNumberFormat="1" applyFont="1" applyBorder="1" applyAlignment="1">
      <alignment horizontal="center" vertical="center"/>
    </xf>
    <xf numFmtId="49" fontId="4" fillId="2" borderId="7" xfId="3" applyNumberFormat="1" applyFont="1" applyFill="1" applyBorder="1" applyAlignment="1">
      <alignment horizontal="center" vertical="center"/>
    </xf>
    <xf numFmtId="49" fontId="4" fillId="2" borderId="8" xfId="3" applyNumberFormat="1" applyFont="1" applyFill="1" applyBorder="1" applyAlignment="1">
      <alignment horizontal="center" vertical="center"/>
    </xf>
    <xf numFmtId="49" fontId="4" fillId="2" borderId="9" xfId="3" applyNumberFormat="1" applyFont="1" applyFill="1" applyBorder="1" applyAlignment="1">
      <alignment horizontal="center" vertical="center"/>
    </xf>
    <xf numFmtId="3" fontId="15" fillId="2" borderId="8" xfId="3" applyNumberFormat="1" applyFont="1" applyFill="1" applyBorder="1" applyAlignment="1">
      <alignment horizontal="right" vertical="center"/>
    </xf>
    <xf numFmtId="0" fontId="16" fillId="0" borderId="13" xfId="3" applyFont="1" applyBorder="1" applyAlignment="1">
      <alignment vertical="center"/>
    </xf>
    <xf numFmtId="0" fontId="5" fillId="0" borderId="2" xfId="3" applyFont="1" applyBorder="1" applyAlignment="1">
      <alignment vertical="center"/>
    </xf>
    <xf numFmtId="0" fontId="2" fillId="0" borderId="0" xfId="3"/>
    <xf numFmtId="0" fontId="5" fillId="3" borderId="12" xfId="3" applyFont="1" applyFill="1" applyBorder="1"/>
    <xf numFmtId="0" fontId="16" fillId="0" borderId="0" xfId="3" applyFont="1" applyFill="1" applyBorder="1" applyAlignment="1">
      <alignment vertical="center"/>
    </xf>
    <xf numFmtId="0" fontId="16" fillId="0" borderId="12" xfId="3" applyFont="1" applyFill="1" applyBorder="1" applyAlignment="1">
      <alignment vertical="center"/>
    </xf>
    <xf numFmtId="171" fontId="16" fillId="0" borderId="12" xfId="3" applyNumberFormat="1" applyFont="1" applyFill="1" applyBorder="1" applyAlignment="1">
      <alignment horizontal="right" vertical="center"/>
    </xf>
    <xf numFmtId="170" fontId="16" fillId="0" borderId="5" xfId="3" applyNumberFormat="1" applyFont="1" applyFill="1" applyBorder="1" applyAlignment="1">
      <alignment horizontal="center" vertical="center"/>
    </xf>
    <xf numFmtId="0" fontId="5" fillId="0" borderId="0" xfId="3" applyFont="1" applyFill="1" applyBorder="1"/>
    <xf numFmtId="0" fontId="5" fillId="0" borderId="12" xfId="3" applyFont="1" applyFill="1" applyBorder="1"/>
    <xf numFmtId="3" fontId="5" fillId="0" borderId="12" xfId="3" applyNumberFormat="1" applyFont="1" applyFill="1" applyBorder="1"/>
    <xf numFmtId="171" fontId="15" fillId="2" borderId="3" xfId="3" applyNumberFormat="1" applyFont="1" applyFill="1" applyBorder="1" applyAlignment="1">
      <alignment horizontal="right" vertical="center"/>
    </xf>
    <xf numFmtId="0" fontId="2" fillId="0" borderId="0" xfId="3" applyFill="1"/>
    <xf numFmtId="0" fontId="16" fillId="0" borderId="14" xfId="3" applyFont="1" applyBorder="1" applyAlignment="1">
      <alignment vertical="center"/>
    </xf>
    <xf numFmtId="0" fontId="16" fillId="0" borderId="15" xfId="3" applyFont="1" applyBorder="1" applyAlignment="1">
      <alignment vertical="center"/>
    </xf>
    <xf numFmtId="0" fontId="16" fillId="0" borderId="16" xfId="3" applyFont="1" applyBorder="1" applyAlignment="1">
      <alignment vertical="center"/>
    </xf>
    <xf numFmtId="172" fontId="18" fillId="3" borderId="5" xfId="3" applyNumberFormat="1" applyFont="1" applyFill="1" applyBorder="1"/>
    <xf numFmtId="172" fontId="15" fillId="2" borderId="8" xfId="3" applyNumberFormat="1" applyFont="1" applyFill="1" applyBorder="1" applyAlignment="1">
      <alignment horizontal="right" vertical="center"/>
    </xf>
    <xf numFmtId="172" fontId="5" fillId="3" borderId="0" xfId="3" applyNumberFormat="1" applyFont="1" applyFill="1"/>
    <xf numFmtId="172" fontId="15" fillId="4" borderId="3" xfId="3" applyNumberFormat="1" applyFont="1" applyFill="1" applyBorder="1" applyAlignment="1">
      <alignment horizontal="center" vertical="center"/>
    </xf>
    <xf numFmtId="172" fontId="16" fillId="0" borderId="5" xfId="3" applyNumberFormat="1" applyFont="1" applyFill="1" applyBorder="1" applyAlignment="1">
      <alignment horizontal="right" vertical="center"/>
    </xf>
    <xf numFmtId="172" fontId="16" fillId="0" borderId="6" xfId="3" applyNumberFormat="1" applyFont="1" applyBorder="1" applyAlignment="1">
      <alignment horizontal="right" vertical="center"/>
    </xf>
    <xf numFmtId="49" fontId="4" fillId="2" borderId="2" xfId="3" applyNumberFormat="1" applyFont="1" applyFill="1" applyBorder="1" applyAlignment="1">
      <alignment horizontal="center" vertical="center"/>
    </xf>
    <xf numFmtId="49" fontId="4" fillId="2" borderId="11" xfId="3" applyNumberFormat="1" applyFont="1" applyFill="1" applyBorder="1" applyAlignment="1">
      <alignment horizontal="center" vertical="center"/>
    </xf>
    <xf numFmtId="172" fontId="15" fillId="2" borderId="2" xfId="3" applyNumberFormat="1" applyFont="1" applyFill="1" applyBorder="1" applyAlignment="1">
      <alignment horizontal="right" vertical="center"/>
    </xf>
    <xf numFmtId="0" fontId="15" fillId="2" borderId="6" xfId="3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center" vertical="center"/>
    </xf>
    <xf numFmtId="172" fontId="15" fillId="0" borderId="0" xfId="3" applyNumberFormat="1" applyFont="1" applyFill="1" applyBorder="1" applyAlignment="1">
      <alignment horizontal="right" vertical="center"/>
    </xf>
    <xf numFmtId="0" fontId="15" fillId="0" borderId="0" xfId="3" applyFont="1" applyFill="1" applyBorder="1" applyAlignment="1">
      <alignment horizontal="right" vertical="center"/>
    </xf>
    <xf numFmtId="11" fontId="16" fillId="0" borderId="13" xfId="3" applyNumberFormat="1" applyFont="1" applyFill="1" applyBorder="1" applyAlignment="1">
      <alignment vertical="center"/>
    </xf>
    <xf numFmtId="0" fontId="16" fillId="0" borderId="12" xfId="3" applyFont="1" applyFill="1" applyBorder="1" applyAlignment="1">
      <alignment horizontal="center" vertical="center"/>
    </xf>
    <xf numFmtId="0" fontId="11" fillId="3" borderId="0" xfId="3" applyFont="1" applyFill="1"/>
    <xf numFmtId="11" fontId="5" fillId="3" borderId="0" xfId="3" applyNumberFormat="1" applyFont="1" applyFill="1"/>
    <xf numFmtId="0" fontId="11" fillId="0" borderId="0" xfId="3" applyFont="1" applyFill="1"/>
    <xf numFmtId="49" fontId="4" fillId="2" borderId="3" xfId="3" applyNumberFormat="1" applyFont="1" applyFill="1" applyBorder="1" applyAlignment="1">
      <alignment horizontal="center" vertical="center" wrapText="1"/>
    </xf>
    <xf numFmtId="49" fontId="4" fillId="3" borderId="14" xfId="3" applyNumberFormat="1" applyFont="1" applyFill="1" applyBorder="1" applyAlignment="1">
      <alignment horizontal="left"/>
    </xf>
    <xf numFmtId="164" fontId="2" fillId="0" borderId="4" xfId="3" applyNumberFormat="1" applyFill="1" applyBorder="1"/>
    <xf numFmtId="164" fontId="8" fillId="3" borderId="16" xfId="3" applyNumberFormat="1" applyFont="1" applyFill="1" applyBorder="1"/>
    <xf numFmtId="49" fontId="19" fillId="0" borderId="6" xfId="3" applyNumberFormat="1" applyFont="1" applyFill="1" applyBorder="1" applyAlignment="1">
      <alignment horizontal="left"/>
    </xf>
    <xf numFmtId="164" fontId="8" fillId="3" borderId="11" xfId="3" applyNumberFormat="1" applyFont="1" applyFill="1" applyBorder="1"/>
    <xf numFmtId="49" fontId="19" fillId="0" borderId="0" xfId="3" applyNumberFormat="1" applyFont="1" applyFill="1" applyBorder="1" applyAlignment="1">
      <alignment horizontal="left"/>
    </xf>
    <xf numFmtId="166" fontId="4" fillId="2" borderId="6" xfId="4" applyFont="1" applyFill="1" applyBorder="1" applyAlignment="1">
      <alignment horizontal="center" vertical="center"/>
    </xf>
    <xf numFmtId="164" fontId="8" fillId="3" borderId="0" xfId="3" applyNumberFormat="1" applyFont="1" applyFill="1" applyBorder="1"/>
    <xf numFmtId="49" fontId="4" fillId="3" borderId="0" xfId="3" applyNumberFormat="1" applyFont="1" applyFill="1" applyBorder="1" applyAlignment="1">
      <alignment horizontal="left"/>
    </xf>
    <xf numFmtId="164" fontId="4" fillId="3" borderId="0" xfId="3" applyNumberFormat="1" applyFont="1" applyFill="1" applyBorder="1"/>
    <xf numFmtId="49" fontId="4" fillId="3" borderId="3" xfId="3" applyNumberFormat="1" applyFont="1" applyFill="1" applyBorder="1" applyAlignment="1">
      <alignment horizontal="left"/>
    </xf>
    <xf numFmtId="164" fontId="4" fillId="3" borderId="3" xfId="3" applyNumberFormat="1" applyFont="1" applyFill="1" applyBorder="1"/>
    <xf numFmtId="49" fontId="4" fillId="2" borderId="7" xfId="3" applyNumberFormat="1" applyFont="1" applyFill="1" applyBorder="1" applyAlignment="1">
      <alignment horizontal="left" vertical="center"/>
    </xf>
    <xf numFmtId="49" fontId="9" fillId="3" borderId="13" xfId="3" applyNumberFormat="1" applyFont="1" applyFill="1" applyBorder="1" applyAlignment="1">
      <alignment horizontal="left"/>
    </xf>
    <xf numFmtId="165" fontId="5" fillId="3" borderId="5" xfId="4" applyNumberFormat="1" applyFont="1" applyFill="1" applyBorder="1"/>
    <xf numFmtId="49" fontId="4" fillId="3" borderId="13" xfId="3" applyNumberFormat="1" applyFont="1" applyFill="1" applyBorder="1" applyAlignment="1">
      <alignment horizontal="left"/>
    </xf>
    <xf numFmtId="165" fontId="11" fillId="3" borderId="5" xfId="4" applyNumberFormat="1" applyFont="1" applyFill="1" applyBorder="1"/>
    <xf numFmtId="164" fontId="20" fillId="0" borderId="5" xfId="0" applyNumberFormat="1" applyFont="1" applyFill="1" applyBorder="1"/>
    <xf numFmtId="4" fontId="2" fillId="0" borderId="0" xfId="3" applyNumberFormat="1"/>
    <xf numFmtId="165" fontId="11" fillId="3" borderId="5" xfId="3" applyNumberFormat="1" applyFont="1" applyFill="1" applyBorder="1"/>
    <xf numFmtId="165" fontId="11" fillId="3" borderId="6" xfId="3" applyNumberFormat="1" applyFont="1" applyFill="1" applyBorder="1"/>
    <xf numFmtId="43" fontId="5" fillId="3" borderId="0" xfId="3" applyNumberFormat="1" applyFont="1" applyFill="1"/>
    <xf numFmtId="0" fontId="11" fillId="2" borderId="4" xfId="5" applyFont="1" applyFill="1" applyBorder="1" applyAlignment="1">
      <alignment horizontal="left" vertical="center" wrapText="1"/>
    </xf>
    <xf numFmtId="4" fontId="11" fillId="2" borderId="4" xfId="6" applyNumberFormat="1" applyFont="1" applyFill="1" applyBorder="1" applyAlignment="1">
      <alignment horizontal="center" vertical="center" wrapText="1"/>
    </xf>
    <xf numFmtId="0" fontId="11" fillId="2" borderId="17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wrapText="1"/>
    </xf>
    <xf numFmtId="0" fontId="5" fillId="0" borderId="4" xfId="3" applyFont="1" applyFill="1" applyBorder="1" applyAlignment="1">
      <alignment wrapText="1"/>
    </xf>
    <xf numFmtId="4" fontId="5" fillId="0" borderId="4" xfId="3" applyNumberFormat="1" applyFont="1" applyBorder="1" applyAlignment="1"/>
    <xf numFmtId="0" fontId="5" fillId="3" borderId="13" xfId="3" applyFont="1" applyFill="1" applyBorder="1"/>
    <xf numFmtId="0" fontId="5" fillId="3" borderId="5" xfId="3" applyFont="1" applyFill="1" applyBorder="1"/>
    <xf numFmtId="0" fontId="5" fillId="3" borderId="10" xfId="3" applyFont="1" applyFill="1" applyBorder="1"/>
    <xf numFmtId="0" fontId="5" fillId="3" borderId="6" xfId="3" applyFont="1" applyFill="1" applyBorder="1"/>
    <xf numFmtId="164" fontId="5" fillId="3" borderId="4" xfId="3" applyNumberFormat="1" applyFont="1" applyFill="1" applyBorder="1"/>
    <xf numFmtId="164" fontId="5" fillId="3" borderId="16" xfId="3" applyNumberFormat="1" applyFont="1" applyFill="1" applyBorder="1"/>
    <xf numFmtId="0" fontId="11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16" fillId="0" borderId="13" xfId="3" applyFont="1" applyFill="1" applyBorder="1" applyAlignment="1">
      <alignment horizontal="left" vertical="center"/>
    </xf>
    <xf numFmtId="0" fontId="16" fillId="0" borderId="0" xfId="3" applyFont="1" applyFill="1" applyBorder="1" applyAlignment="1">
      <alignment horizontal="left" vertical="center"/>
    </xf>
    <xf numFmtId="0" fontId="16" fillId="0" borderId="12" xfId="3" applyFont="1" applyFill="1" applyBorder="1" applyAlignment="1">
      <alignment horizontal="left" vertical="center"/>
    </xf>
    <xf numFmtId="4" fontId="16" fillId="0" borderId="12" xfId="3" applyNumberFormat="1" applyFont="1" applyFill="1" applyBorder="1" applyAlignment="1">
      <alignment horizontal="right" vertical="center"/>
    </xf>
    <xf numFmtId="0" fontId="16" fillId="0" borderId="5" xfId="3" applyFont="1" applyFill="1" applyBorder="1" applyAlignment="1">
      <alignment horizontal="center" vertical="center"/>
    </xf>
    <xf numFmtId="0" fontId="16" fillId="0" borderId="13" xfId="3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0" fontId="16" fillId="0" borderId="15" xfId="3" applyFont="1" applyFill="1" applyBorder="1" applyAlignment="1">
      <alignment vertical="center"/>
    </xf>
    <xf numFmtId="0" fontId="16" fillId="0" borderId="16" xfId="3" applyFont="1" applyFill="1" applyBorder="1" applyAlignment="1">
      <alignment vertical="center"/>
    </xf>
    <xf numFmtId="49" fontId="5" fillId="0" borderId="4" xfId="3" applyNumberFormat="1" applyFont="1" applyFill="1" applyBorder="1" applyAlignment="1">
      <alignment wrapText="1"/>
    </xf>
    <xf numFmtId="4" fontId="5" fillId="0" borderId="15" xfId="6" applyNumberFormat="1" applyFont="1" applyFill="1" applyBorder="1" applyAlignment="1">
      <alignment wrapText="1"/>
    </xf>
    <xf numFmtId="4" fontId="5" fillId="0" borderId="4" xfId="6" applyNumberFormat="1" applyFont="1" applyFill="1" applyBorder="1" applyAlignment="1">
      <alignment wrapText="1"/>
    </xf>
    <xf numFmtId="49" fontId="5" fillId="0" borderId="10" xfId="3" applyNumberFormat="1" applyFont="1" applyFill="1" applyBorder="1" applyAlignment="1">
      <alignment wrapText="1"/>
    </xf>
    <xf numFmtId="49" fontId="5" fillId="0" borderId="6" xfId="3" applyNumberFormat="1" applyFont="1" applyFill="1" applyBorder="1" applyAlignment="1">
      <alignment wrapText="1"/>
    </xf>
    <xf numFmtId="4" fontId="5" fillId="0" borderId="2" xfId="6" applyNumberFormat="1" applyFont="1" applyFill="1" applyBorder="1" applyAlignment="1">
      <alignment wrapText="1"/>
    </xf>
    <xf numFmtId="4" fontId="5" fillId="0" borderId="6" xfId="6" applyNumberFormat="1" applyFont="1" applyFill="1" applyBorder="1" applyAlignment="1">
      <alignment wrapText="1"/>
    </xf>
    <xf numFmtId="173" fontId="2" fillId="0" borderId="5" xfId="3" applyNumberFormat="1" applyFill="1" applyBorder="1"/>
    <xf numFmtId="0" fontId="9" fillId="0" borderId="0" xfId="3" applyFont="1" applyBorder="1" applyAlignment="1">
      <alignment vertical="center"/>
    </xf>
    <xf numFmtId="0" fontId="15" fillId="4" borderId="16" xfId="3" applyFont="1" applyFill="1" applyBorder="1" applyAlignment="1">
      <alignment horizontal="center" vertical="center"/>
    </xf>
    <xf numFmtId="0" fontId="16" fillId="0" borderId="13" xfId="3" applyFont="1" applyBorder="1" applyAlignment="1">
      <alignment vertical="center" wrapText="1"/>
    </xf>
    <xf numFmtId="3" fontId="16" fillId="0" borderId="4" xfId="3" applyNumberFormat="1" applyFont="1" applyBorder="1" applyAlignment="1">
      <alignment horizontal="right" vertical="center"/>
    </xf>
    <xf numFmtId="17" fontId="16" fillId="0" borderId="12" xfId="3" applyNumberFormat="1" applyFont="1" applyBorder="1" applyAlignment="1">
      <alignment horizontal="center" vertical="center"/>
    </xf>
    <xf numFmtId="3" fontId="16" fillId="0" borderId="6" xfId="3" applyNumberFormat="1" applyFont="1" applyBorder="1" applyAlignment="1">
      <alignment horizontal="right" vertical="center"/>
    </xf>
    <xf numFmtId="0" fontId="16" fillId="0" borderId="12" xfId="3" applyFont="1" applyBorder="1" applyAlignment="1">
      <alignment horizontal="center" vertical="center"/>
    </xf>
    <xf numFmtId="3" fontId="15" fillId="2" borderId="2" xfId="3" applyNumberFormat="1" applyFont="1" applyFill="1" applyBorder="1" applyAlignment="1">
      <alignment horizontal="right" vertical="center"/>
    </xf>
    <xf numFmtId="49" fontId="4" fillId="2" borderId="4" xfId="3" applyNumberFormat="1" applyFont="1" applyFill="1" applyBorder="1" applyAlignment="1">
      <alignment horizontal="center" vertical="center"/>
    </xf>
    <xf numFmtId="164" fontId="4" fillId="3" borderId="6" xfId="3" applyNumberFormat="1" applyFont="1" applyFill="1" applyBorder="1"/>
    <xf numFmtId="0" fontId="11" fillId="2" borderId="3" xfId="5" applyFont="1" applyFill="1" applyBorder="1" applyAlignment="1">
      <alignment horizontal="left" vertical="center" wrapText="1"/>
    </xf>
    <xf numFmtId="4" fontId="11" fillId="2" borderId="3" xfId="6" applyNumberFormat="1" applyFont="1" applyFill="1" applyBorder="1" applyAlignment="1">
      <alignment horizontal="center" vertical="center" wrapText="1"/>
    </xf>
    <xf numFmtId="49" fontId="13" fillId="0" borderId="5" xfId="3" applyNumberFormat="1" applyFont="1" applyFill="1" applyBorder="1" applyAlignment="1">
      <alignment horizontal="left"/>
    </xf>
    <xf numFmtId="165" fontId="2" fillId="0" borderId="5" xfId="3" applyNumberFormat="1" applyFill="1" applyBorder="1"/>
    <xf numFmtId="164" fontId="2" fillId="0" borderId="5" xfId="3" applyNumberFormat="1" applyFill="1" applyBorder="1"/>
    <xf numFmtId="49" fontId="19" fillId="0" borderId="5" xfId="3" applyNumberFormat="1" applyFont="1" applyFill="1" applyBorder="1" applyAlignment="1">
      <alignment horizontal="left"/>
    </xf>
    <xf numFmtId="165" fontId="3" fillId="0" borderId="5" xfId="3" applyNumberFormat="1" applyFont="1" applyFill="1" applyBorder="1"/>
    <xf numFmtId="164" fontId="3" fillId="0" borderId="5" xfId="3" applyNumberFormat="1" applyFont="1" applyFill="1" applyBorder="1"/>
    <xf numFmtId="4" fontId="11" fillId="3" borderId="0" xfId="3" applyNumberFormat="1" applyFont="1" applyFill="1"/>
    <xf numFmtId="49" fontId="4" fillId="0" borderId="3" xfId="3" applyNumberFormat="1" applyFont="1" applyFill="1" applyBorder="1" applyAlignment="1">
      <alignment horizontal="left"/>
    </xf>
    <xf numFmtId="165" fontId="4" fillId="0" borderId="3" xfId="3" applyNumberFormat="1" applyFont="1" applyFill="1" applyBorder="1"/>
    <xf numFmtId="164" fontId="4" fillId="0" borderId="3" xfId="3" applyNumberFormat="1" applyFont="1" applyFill="1" applyBorder="1"/>
    <xf numFmtId="49" fontId="4" fillId="0" borderId="0" xfId="3" applyNumberFormat="1" applyFont="1" applyFill="1" applyBorder="1" applyAlignment="1">
      <alignment horizontal="left"/>
    </xf>
    <xf numFmtId="164" fontId="4" fillId="0" borderId="0" xfId="3" applyNumberFormat="1" applyFont="1" applyFill="1" applyBorder="1"/>
    <xf numFmtId="10" fontId="1" fillId="0" borderId="5" xfId="2" applyNumberFormat="1" applyFont="1" applyFill="1" applyBorder="1"/>
    <xf numFmtId="164" fontId="5" fillId="3" borderId="4" xfId="3" applyNumberFormat="1" applyFont="1" applyFill="1" applyBorder="1" applyAlignment="1">
      <alignment wrapText="1"/>
    </xf>
    <xf numFmtId="10" fontId="5" fillId="3" borderId="0" xfId="2" applyNumberFormat="1" applyFont="1" applyFill="1"/>
    <xf numFmtId="164" fontId="5" fillId="3" borderId="5" xfId="3" applyNumberFormat="1" applyFont="1" applyFill="1" applyBorder="1" applyAlignment="1">
      <alignment wrapText="1"/>
    </xf>
    <xf numFmtId="49" fontId="19" fillId="0" borderId="5" xfId="0" applyNumberFormat="1" applyFont="1" applyFill="1" applyBorder="1" applyAlignment="1">
      <alignment horizontal="left"/>
    </xf>
    <xf numFmtId="10" fontId="4" fillId="5" borderId="3" xfId="2" applyNumberFormat="1" applyFont="1" applyFill="1" applyBorder="1" applyAlignment="1">
      <alignment horizontal="right" vertical="center"/>
    </xf>
    <xf numFmtId="0" fontId="5" fillId="3" borderId="3" xfId="3" applyFont="1" applyFill="1" applyBorder="1"/>
    <xf numFmtId="0" fontId="11" fillId="2" borderId="4" xfId="5" applyFont="1" applyFill="1" applyBorder="1" applyAlignment="1">
      <alignment horizontal="center" vertical="center" wrapText="1"/>
    </xf>
    <xf numFmtId="164" fontId="8" fillId="3" borderId="12" xfId="3" applyNumberFormat="1" applyFont="1" applyFill="1" applyBorder="1"/>
    <xf numFmtId="166" fontId="5" fillId="3" borderId="0" xfId="4" applyFont="1" applyFill="1"/>
    <xf numFmtId="0" fontId="8" fillId="3" borderId="0" xfId="3" applyFont="1" applyFill="1"/>
    <xf numFmtId="43" fontId="5" fillId="3" borderId="0" xfId="6" applyFont="1" applyFill="1"/>
    <xf numFmtId="0" fontId="11" fillId="2" borderId="3" xfId="5" applyFont="1" applyFill="1" applyBorder="1" applyAlignment="1">
      <alignment horizontal="center" vertical="center" wrapText="1"/>
    </xf>
    <xf numFmtId="49" fontId="19" fillId="5" borderId="5" xfId="0" applyNumberFormat="1" applyFont="1" applyFill="1" applyBorder="1" applyAlignment="1">
      <alignment horizontal="left"/>
    </xf>
    <xf numFmtId="165" fontId="2" fillId="5" borderId="5" xfId="3" applyNumberFormat="1" applyFill="1" applyBorder="1"/>
    <xf numFmtId="164" fontId="2" fillId="5" borderId="5" xfId="3" applyNumberFormat="1" applyFill="1" applyBorder="1"/>
    <xf numFmtId="49" fontId="19" fillId="2" borderId="5" xfId="0" applyNumberFormat="1" applyFont="1" applyFill="1" applyBorder="1" applyAlignment="1">
      <alignment horizontal="left"/>
    </xf>
    <xf numFmtId="165" fontId="2" fillId="2" borderId="5" xfId="3" applyNumberFormat="1" applyFill="1" applyBorder="1"/>
    <xf numFmtId="49" fontId="4" fillId="0" borderId="0" xfId="3" applyNumberFormat="1" applyFont="1" applyFill="1" applyBorder="1" applyAlignment="1">
      <alignment horizontal="left" vertical="center"/>
    </xf>
    <xf numFmtId="167" fontId="4" fillId="0" borderId="0" xfId="4" applyNumberFormat="1" applyFont="1" applyFill="1" applyBorder="1" applyAlignment="1">
      <alignment horizontal="center" vertical="center"/>
    </xf>
    <xf numFmtId="0" fontId="11" fillId="2" borderId="7" xfId="5" applyFont="1" applyFill="1" applyBorder="1" applyAlignment="1">
      <alignment horizontal="left" vertical="center" wrapText="1"/>
    </xf>
    <xf numFmtId="165" fontId="5" fillId="0" borderId="4" xfId="3" applyNumberFormat="1" applyFont="1" applyFill="1" applyBorder="1"/>
    <xf numFmtId="0" fontId="17" fillId="0" borderId="13" xfId="7" applyFont="1" applyBorder="1"/>
    <xf numFmtId="4" fontId="17" fillId="0" borderId="0" xfId="7" applyNumberFormat="1" applyFont="1" applyBorder="1"/>
    <xf numFmtId="4" fontId="17" fillId="0" borderId="12" xfId="7" applyNumberFormat="1" applyFont="1" applyBorder="1"/>
    <xf numFmtId="0" fontId="17" fillId="0" borderId="10" xfId="7" applyFont="1" applyBorder="1"/>
    <xf numFmtId="4" fontId="17" fillId="0" borderId="2" xfId="7" applyNumberFormat="1" applyFont="1" applyBorder="1"/>
    <xf numFmtId="4" fontId="17" fillId="0" borderId="11" xfId="7" applyNumberFormat="1" applyFont="1" applyBorder="1"/>
    <xf numFmtId="0" fontId="7" fillId="0" borderId="0" xfId="3" applyFont="1" applyAlignment="1">
      <alignment horizontal="center" wrapText="1"/>
    </xf>
    <xf numFmtId="0" fontId="5" fillId="0" borderId="0" xfId="3" applyFont="1"/>
    <xf numFmtId="0" fontId="15" fillId="2" borderId="14" xfId="3" applyFont="1" applyFill="1" applyBorder="1" applyAlignment="1">
      <alignment horizontal="center" vertical="center" wrapText="1"/>
    </xf>
    <xf numFmtId="0" fontId="15" fillId="2" borderId="15" xfId="3" applyFont="1" applyFill="1" applyBorder="1" applyAlignment="1">
      <alignment horizontal="center" vertical="center" wrapText="1"/>
    </xf>
    <xf numFmtId="0" fontId="15" fillId="2" borderId="16" xfId="3" applyFont="1" applyFill="1" applyBorder="1" applyAlignment="1">
      <alignment horizontal="center" vertical="center" wrapText="1"/>
    </xf>
    <xf numFmtId="0" fontId="15" fillId="2" borderId="13" xfId="3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horizontal="center" vertical="center"/>
    </xf>
    <xf numFmtId="0" fontId="15" fillId="2" borderId="12" xfId="3" applyFont="1" applyFill="1" applyBorder="1" applyAlignment="1">
      <alignment horizontal="center" vertical="center"/>
    </xf>
    <xf numFmtId="0" fontId="15" fillId="2" borderId="10" xfId="3" applyFont="1" applyFill="1" applyBorder="1" applyAlignment="1">
      <alignment horizontal="center" vertical="center"/>
    </xf>
    <xf numFmtId="0" fontId="15" fillId="2" borderId="2" xfId="3" applyFont="1" applyFill="1" applyBorder="1" applyAlignment="1">
      <alignment horizontal="center" vertical="center"/>
    </xf>
    <xf numFmtId="0" fontId="15" fillId="2" borderId="11" xfId="3" applyFont="1" applyFill="1" applyBorder="1" applyAlignment="1">
      <alignment horizontal="center" vertical="center"/>
    </xf>
    <xf numFmtId="0" fontId="15" fillId="2" borderId="7" xfId="3" applyFont="1" applyFill="1" applyBorder="1" applyAlignment="1">
      <alignment vertical="center"/>
    </xf>
    <xf numFmtId="0" fontId="15" fillId="2" borderId="9" xfId="3" applyFont="1" applyFill="1" applyBorder="1" applyAlignment="1">
      <alignment vertical="center"/>
    </xf>
    <xf numFmtId="167" fontId="15" fillId="2" borderId="3" xfId="4" applyNumberFormat="1" applyFont="1" applyFill="1" applyBorder="1" applyAlignment="1">
      <alignment horizontal="center" vertical="center"/>
    </xf>
    <xf numFmtId="0" fontId="5" fillId="3" borderId="8" xfId="3" applyFont="1" applyFill="1" applyBorder="1"/>
    <xf numFmtId="0" fontId="15" fillId="0" borderId="7" xfId="3" applyFont="1" applyBorder="1" applyAlignment="1">
      <alignment vertical="center" wrapText="1"/>
    </xf>
    <xf numFmtId="0" fontId="15" fillId="0" borderId="9" xfId="3" applyFont="1" applyBorder="1" applyAlignment="1">
      <alignment vertical="center" wrapText="1"/>
    </xf>
    <xf numFmtId="0" fontId="5" fillId="0" borderId="3" xfId="3" applyFont="1" applyBorder="1"/>
    <xf numFmtId="167" fontId="16" fillId="0" borderId="3" xfId="4" applyNumberFormat="1" applyFont="1" applyBorder="1" applyAlignment="1">
      <alignment horizontal="center" vertical="center"/>
    </xf>
    <xf numFmtId="0" fontId="16" fillId="0" borderId="7" xfId="3" applyFont="1" applyBorder="1" applyAlignment="1">
      <alignment horizontal="left" vertical="center" wrapText="1"/>
    </xf>
    <xf numFmtId="0" fontId="16" fillId="0" borderId="9" xfId="3" applyFont="1" applyBorder="1" applyAlignment="1">
      <alignment horizontal="left" vertical="center" wrapText="1"/>
    </xf>
    <xf numFmtId="3" fontId="5" fillId="0" borderId="3" xfId="3" applyNumberFormat="1" applyFont="1" applyBorder="1"/>
    <xf numFmtId="0" fontId="16" fillId="3" borderId="0" xfId="3" applyFont="1" applyFill="1" applyAlignment="1">
      <alignment vertical="center"/>
    </xf>
    <xf numFmtId="0" fontId="16" fillId="0" borderId="7" xfId="3" applyFont="1" applyBorder="1" applyAlignment="1">
      <alignment horizontal="left" vertical="center"/>
    </xf>
    <xf numFmtId="0" fontId="16" fillId="0" borderId="9" xfId="3" applyFont="1" applyBorder="1" applyAlignment="1">
      <alignment horizontal="left" vertical="center"/>
    </xf>
    <xf numFmtId="43" fontId="16" fillId="3" borderId="0" xfId="3" applyNumberFormat="1" applyFont="1" applyFill="1" applyAlignment="1">
      <alignment horizontal="center" vertical="center"/>
    </xf>
    <xf numFmtId="43" fontId="1" fillId="0" borderId="0" xfId="1" applyFont="1"/>
    <xf numFmtId="0" fontId="15" fillId="0" borderId="7" xfId="3" applyFont="1" applyBorder="1" applyAlignment="1">
      <alignment vertical="center"/>
    </xf>
    <xf numFmtId="0" fontId="15" fillId="0" borderId="9" xfId="3" applyFont="1" applyBorder="1" applyAlignment="1">
      <alignment vertical="center"/>
    </xf>
    <xf numFmtId="0" fontId="5" fillId="0" borderId="3" xfId="3" applyFont="1" applyFill="1" applyBorder="1"/>
    <xf numFmtId="167" fontId="15" fillId="0" borderId="3" xfId="4" applyNumberFormat="1" applyFont="1" applyBorder="1" applyAlignment="1">
      <alignment horizontal="center" vertical="center"/>
    </xf>
    <xf numFmtId="0" fontId="16" fillId="0" borderId="7" xfId="3" applyFont="1" applyBorder="1" applyAlignment="1">
      <alignment vertical="center"/>
    </xf>
    <xf numFmtId="3" fontId="5" fillId="0" borderId="3" xfId="3" applyNumberFormat="1" applyFont="1" applyFill="1" applyBorder="1"/>
    <xf numFmtId="167" fontId="15" fillId="0" borderId="0" xfId="4" applyNumberFormat="1" applyFont="1" applyBorder="1" applyAlignment="1">
      <alignment horizontal="center" vertical="center"/>
    </xf>
    <xf numFmtId="0" fontId="5" fillId="3" borderId="0" xfId="3" applyFont="1" applyFill="1" applyAlignment="1">
      <alignment vertical="center" wrapText="1"/>
    </xf>
    <xf numFmtId="174" fontId="5" fillId="0" borderId="3" xfId="6" applyNumberFormat="1" applyFont="1" applyFill="1" applyBorder="1"/>
    <xf numFmtId="175" fontId="2" fillId="0" borderId="0" xfId="3" applyNumberFormat="1"/>
    <xf numFmtId="166" fontId="0" fillId="0" borderId="0" xfId="4" applyFont="1"/>
    <xf numFmtId="0" fontId="5" fillId="3" borderId="15" xfId="3" applyFont="1" applyFill="1" applyBorder="1"/>
    <xf numFmtId="43" fontId="0" fillId="0" borderId="0" xfId="6" applyFont="1"/>
    <xf numFmtId="0" fontId="15" fillId="2" borderId="3" xfId="3" applyFont="1" applyFill="1" applyBorder="1" applyAlignment="1">
      <alignment vertical="center"/>
    </xf>
    <xf numFmtId="167" fontId="5" fillId="3" borderId="0" xfId="3" applyNumberFormat="1" applyFont="1" applyFill="1"/>
    <xf numFmtId="176" fontId="2" fillId="0" borderId="0" xfId="3" applyNumberFormat="1"/>
    <xf numFmtId="0" fontId="10" fillId="0" borderId="0" xfId="3" applyFont="1" applyBorder="1" applyAlignment="1">
      <alignment horizontal="center"/>
    </xf>
    <xf numFmtId="49" fontId="9" fillId="0" borderId="5" xfId="0" applyNumberFormat="1" applyFont="1" applyFill="1" applyBorder="1" applyAlignment="1">
      <alignment horizontal="left"/>
    </xf>
    <xf numFmtId="164" fontId="5" fillId="0" borderId="5" xfId="0" applyNumberFormat="1" applyFont="1" applyFill="1" applyBorder="1"/>
    <xf numFmtId="49" fontId="9" fillId="0" borderId="6" xfId="0" applyNumberFormat="1" applyFont="1" applyFill="1" applyBorder="1" applyAlignment="1">
      <alignment horizontal="left"/>
    </xf>
    <xf numFmtId="164" fontId="0" fillId="0" borderId="6" xfId="0" applyNumberFormat="1" applyFill="1" applyBorder="1"/>
    <xf numFmtId="165" fontId="2" fillId="0" borderId="6" xfId="3" applyNumberFormat="1" applyFill="1" applyBorder="1"/>
    <xf numFmtId="0" fontId="5" fillId="0" borderId="0" xfId="3" applyFont="1" applyBorder="1"/>
    <xf numFmtId="0" fontId="5" fillId="0" borderId="2" xfId="3" applyFont="1" applyBorder="1"/>
    <xf numFmtId="0" fontId="11" fillId="0" borderId="0" xfId="3" applyFont="1" applyAlignment="1">
      <alignment horizontal="center"/>
    </xf>
    <xf numFmtId="0" fontId="5" fillId="0" borderId="0" xfId="3" applyFont="1" applyAlignment="1"/>
    <xf numFmtId="174" fontId="1" fillId="0" borderId="0" xfId="1" applyNumberFormat="1" applyFont="1"/>
    <xf numFmtId="0" fontId="15" fillId="4" borderId="7" xfId="3" applyFont="1" applyFill="1" applyBorder="1" applyAlignment="1">
      <alignment horizontal="center" vertical="center"/>
    </xf>
    <xf numFmtId="0" fontId="15" fillId="4" borderId="8" xfId="3" applyFont="1" applyFill="1" applyBorder="1" applyAlignment="1">
      <alignment horizontal="center" vertical="center"/>
    </xf>
    <xf numFmtId="0" fontId="15" fillId="4" borderId="9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1" fillId="3" borderId="13" xfId="3" applyFont="1" applyFill="1" applyBorder="1" applyAlignment="1">
      <alignment horizontal="center" vertical="center"/>
    </xf>
    <xf numFmtId="49" fontId="4" fillId="2" borderId="7" xfId="3" applyNumberFormat="1" applyFont="1" applyFill="1" applyBorder="1" applyAlignment="1">
      <alignment horizontal="center" vertical="center"/>
    </xf>
    <xf numFmtId="49" fontId="4" fillId="2" borderId="8" xfId="3" applyNumberFormat="1" applyFont="1" applyFill="1" applyBorder="1" applyAlignment="1">
      <alignment horizontal="center" vertical="center"/>
    </xf>
    <xf numFmtId="49" fontId="4" fillId="2" borderId="9" xfId="3" applyNumberFormat="1" applyFont="1" applyFill="1" applyBorder="1" applyAlignment="1">
      <alignment horizontal="center" vertical="center"/>
    </xf>
    <xf numFmtId="0" fontId="5" fillId="0" borderId="0" xfId="3" applyFont="1" applyBorder="1" applyAlignment="1">
      <alignment vertical="center"/>
    </xf>
    <xf numFmtId="0" fontId="15" fillId="4" borderId="3" xfId="3" applyFont="1" applyFill="1" applyBorder="1" applyAlignment="1">
      <alignment horizontal="center" vertical="center"/>
    </xf>
    <xf numFmtId="0" fontId="16" fillId="0" borderId="10" xfId="3" applyFont="1" applyBorder="1" applyAlignment="1">
      <alignment horizontal="left" vertical="center"/>
    </xf>
    <xf numFmtId="0" fontId="16" fillId="0" borderId="2" xfId="3" applyFont="1" applyBorder="1" applyAlignment="1">
      <alignment horizontal="left" vertical="center"/>
    </xf>
    <xf numFmtId="0" fontId="16" fillId="0" borderId="11" xfId="3" applyFont="1" applyBorder="1" applyAlignment="1">
      <alignment horizontal="left" vertical="center"/>
    </xf>
    <xf numFmtId="0" fontId="16" fillId="0" borderId="13" xfId="3" applyFont="1" applyFill="1" applyBorder="1" applyAlignment="1">
      <alignment horizontal="left" vertical="center"/>
    </xf>
    <xf numFmtId="0" fontId="16" fillId="0" borderId="0" xfId="3" applyFont="1" applyFill="1" applyBorder="1" applyAlignment="1">
      <alignment horizontal="left" vertical="center"/>
    </xf>
    <xf numFmtId="0" fontId="15" fillId="4" borderId="14" xfId="3" applyFont="1" applyFill="1" applyBorder="1" applyAlignment="1">
      <alignment horizontal="center" vertical="center"/>
    </xf>
    <xf numFmtId="0" fontId="15" fillId="4" borderId="15" xfId="3" applyFont="1" applyFill="1" applyBorder="1" applyAlignment="1">
      <alignment horizontal="center" vertical="center"/>
    </xf>
    <xf numFmtId="0" fontId="15" fillId="4" borderId="16" xfId="3" applyFont="1" applyFill="1" applyBorder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0" fontId="16" fillId="0" borderId="15" xfId="3" applyFont="1" applyBorder="1" applyAlignment="1">
      <alignment horizontal="center" vertical="center"/>
    </xf>
    <xf numFmtId="0" fontId="16" fillId="0" borderId="16" xfId="3" applyFont="1" applyBorder="1" applyAlignment="1">
      <alignment horizontal="center" vertical="center"/>
    </xf>
    <xf numFmtId="0" fontId="11" fillId="0" borderId="15" xfId="3" applyFont="1" applyBorder="1" applyAlignment="1">
      <alignment horizontal="center"/>
    </xf>
    <xf numFmtId="0" fontId="11" fillId="0" borderId="0" xfId="3" applyFont="1" applyAlignment="1">
      <alignment horizontal="center"/>
    </xf>
    <xf numFmtId="0" fontId="5" fillId="0" borderId="8" xfId="3" applyFont="1" applyFill="1" applyBorder="1"/>
    <xf numFmtId="172" fontId="16" fillId="0" borderId="3" xfId="3" applyNumberFormat="1" applyFont="1" applyFill="1" applyBorder="1" applyAlignment="1">
      <alignment horizontal="right" vertical="center"/>
    </xf>
    <xf numFmtId="17" fontId="16" fillId="0" borderId="3" xfId="3" applyNumberFormat="1" applyFont="1" applyFill="1" applyBorder="1" applyAlignment="1">
      <alignment horizontal="center" vertical="center"/>
    </xf>
    <xf numFmtId="49" fontId="4" fillId="2" borderId="0" xfId="3" applyNumberFormat="1" applyFont="1" applyFill="1" applyBorder="1" applyAlignment="1">
      <alignment horizontal="left" vertical="center"/>
    </xf>
    <xf numFmtId="165" fontId="4" fillId="2" borderId="0" xfId="4" applyNumberFormat="1" applyFont="1" applyFill="1" applyBorder="1" applyAlignment="1">
      <alignment horizontal="right" vertical="center"/>
    </xf>
    <xf numFmtId="166" fontId="4" fillId="2" borderId="0" xfId="4" applyFont="1" applyFill="1" applyBorder="1" applyAlignment="1">
      <alignment horizontal="center" vertical="center"/>
    </xf>
  </cellXfs>
  <cellStyles count="8">
    <cellStyle name="Millares" xfId="1" builtinId="3"/>
    <cellStyle name="Millares 2 8 2" xfId="6"/>
    <cellStyle name="Millares 3 2 3" xfId="4"/>
    <cellStyle name="Normal" xfId="0" builtinId="0"/>
    <cellStyle name="Normal 10 8" xfId="3"/>
    <cellStyle name="Normal 2 2" xfId="5"/>
    <cellStyle name="Normal 2 3 4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1459567</xdr:colOff>
      <xdr:row>89</xdr:row>
      <xdr:rowOff>57710</xdr:rowOff>
    </xdr:from>
    <xdr:ext cx="1963082" cy="689409"/>
    <xdr:pic>
      <xdr:nvPicPr>
        <xdr:cNvPr id="2" name="7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9567" y="12361769"/>
          <a:ext cx="1963082" cy="689409"/>
        </a:xfrm>
        <a:prstGeom prst="rect">
          <a:avLst/>
        </a:prstGeom>
      </xdr:spPr>
    </xdr:pic>
    <xdr:clientData/>
  </xdr:oneCellAnchor>
  <xdr:oneCellAnchor>
    <xdr:from>
      <xdr:col>0</xdr:col>
      <xdr:colOff>1480298</xdr:colOff>
      <xdr:row>103</xdr:row>
      <xdr:rowOff>25774</xdr:rowOff>
    </xdr:from>
    <xdr:ext cx="1963082" cy="697056"/>
    <xdr:pic>
      <xdr:nvPicPr>
        <xdr:cNvPr id="3" name="9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0298" y="14402921"/>
          <a:ext cx="1963082" cy="697056"/>
        </a:xfrm>
        <a:prstGeom prst="rect">
          <a:avLst/>
        </a:prstGeom>
      </xdr:spPr>
    </xdr:pic>
    <xdr:clientData/>
  </xdr:oneCellAnchor>
  <xdr:oneCellAnchor>
    <xdr:from>
      <xdr:col>0</xdr:col>
      <xdr:colOff>1743075</xdr:colOff>
      <xdr:row>173</xdr:row>
      <xdr:rowOff>180975</xdr:rowOff>
    </xdr:from>
    <xdr:ext cx="1963082" cy="695717"/>
    <xdr:pic>
      <xdr:nvPicPr>
        <xdr:cNvPr id="4" name="11 Imagen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43075" y="31432500"/>
          <a:ext cx="1963082" cy="695717"/>
        </a:xfrm>
        <a:prstGeom prst="rect">
          <a:avLst/>
        </a:prstGeom>
      </xdr:spPr>
    </xdr:pic>
    <xdr:clientData/>
  </xdr:oneCellAnchor>
  <xdr:oneCellAnchor>
    <xdr:from>
      <xdr:col>0</xdr:col>
      <xdr:colOff>1765101</xdr:colOff>
      <xdr:row>242</xdr:row>
      <xdr:rowOff>125015</xdr:rowOff>
    </xdr:from>
    <xdr:ext cx="1963082" cy="674110"/>
    <xdr:pic>
      <xdr:nvPicPr>
        <xdr:cNvPr id="5" name="12 Imagen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5101" y="41415890"/>
          <a:ext cx="1963082" cy="674110"/>
        </a:xfrm>
        <a:prstGeom prst="rect">
          <a:avLst/>
        </a:prstGeom>
      </xdr:spPr>
    </xdr:pic>
    <xdr:clientData/>
  </xdr:oneCellAnchor>
  <xdr:oneCellAnchor>
    <xdr:from>
      <xdr:col>0</xdr:col>
      <xdr:colOff>1533525</xdr:colOff>
      <xdr:row>260</xdr:row>
      <xdr:rowOff>114300</xdr:rowOff>
    </xdr:from>
    <xdr:ext cx="1963082" cy="688289"/>
    <xdr:pic>
      <xdr:nvPicPr>
        <xdr:cNvPr id="6" name="14 Imagen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33525" y="44624625"/>
          <a:ext cx="1963082" cy="688289"/>
        </a:xfrm>
        <a:prstGeom prst="rect">
          <a:avLst/>
        </a:prstGeom>
      </xdr:spPr>
    </xdr:pic>
    <xdr:clientData/>
  </xdr:oneCellAnchor>
  <xdr:oneCellAnchor>
    <xdr:from>
      <xdr:col>0</xdr:col>
      <xdr:colOff>1590675</xdr:colOff>
      <xdr:row>264</xdr:row>
      <xdr:rowOff>190500</xdr:rowOff>
    </xdr:from>
    <xdr:ext cx="1963082" cy="680419"/>
    <xdr:pic>
      <xdr:nvPicPr>
        <xdr:cNvPr id="7" name="15 Imagen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90675" y="45443775"/>
          <a:ext cx="1963082" cy="680419"/>
        </a:xfrm>
        <a:prstGeom prst="rect">
          <a:avLst/>
        </a:prstGeom>
      </xdr:spPr>
    </xdr:pic>
    <xdr:clientData/>
  </xdr:oneCellAnchor>
  <xdr:oneCellAnchor>
    <xdr:from>
      <xdr:col>0</xdr:col>
      <xdr:colOff>1468531</xdr:colOff>
      <xdr:row>97</xdr:row>
      <xdr:rowOff>190500</xdr:rowOff>
    </xdr:from>
    <xdr:ext cx="1963082" cy="697056"/>
    <xdr:pic>
      <xdr:nvPicPr>
        <xdr:cNvPr id="8" name="9 Imagen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8531" y="13581529"/>
          <a:ext cx="1963082" cy="69705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Rar$DIa11868.40441/00%20Archivo%20CPA%202021%20Editable%20UP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F"/>
      <sheetName val="EAI"/>
      <sheetName val="EAI complementario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"/>
      <sheetName val="IR"/>
      <sheetName val="FF"/>
      <sheetName val="IPF"/>
      <sheetName val="Muebles"/>
      <sheetName val="RBM"/>
      <sheetName val="Inmuebles"/>
      <sheetName val="RBI"/>
      <sheetName val="RCBP"/>
      <sheetName val="DGF"/>
      <sheetName val="Esq Bur (2)"/>
      <sheetName val="Inform Adic"/>
      <sheetName val="AYU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F16">
            <v>76096446.170000002</v>
          </cell>
        </row>
      </sheetData>
      <sheetData sheetId="10"/>
      <sheetData sheetId="11"/>
      <sheetData sheetId="12"/>
      <sheetData sheetId="13"/>
      <sheetData sheetId="14">
        <row r="77">
          <cell r="F77">
            <v>66482701.749999993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S644"/>
  <sheetViews>
    <sheetView showGridLines="0" tabSelected="1" topLeftCell="A618" zoomScale="85" zoomScaleNormal="85" zoomScaleSheetLayoutView="100" workbookViewId="0">
      <selection activeCell="A640" sqref="A640"/>
    </sheetView>
  </sheetViews>
  <sheetFormatPr baseColWidth="10" defaultColWidth="12" defaultRowHeight="12.75"/>
  <cols>
    <col min="1" max="1" width="81.33203125" style="1" customWidth="1"/>
    <col min="2" max="2" width="33.1640625" style="1" customWidth="1"/>
    <col min="3" max="3" width="30.5" style="1" customWidth="1"/>
    <col min="4" max="4" width="27.33203125" style="1" customWidth="1"/>
    <col min="5" max="5" width="20.83203125" style="1" customWidth="1"/>
    <col min="6" max="6" width="21.83203125" style="1" customWidth="1"/>
    <col min="7" max="7" width="17.6640625" style="1" customWidth="1"/>
    <col min="8" max="8" width="56.6640625" style="1" customWidth="1"/>
    <col min="9" max="9" width="19.1640625" style="1" customWidth="1"/>
    <col min="10" max="10" width="16.83203125" style="1" customWidth="1"/>
    <col min="11" max="11" width="13.6640625" style="1" customWidth="1"/>
    <col min="12" max="13" width="12" style="1" customWidth="1"/>
    <col min="14" max="14" width="18.83203125" style="1" customWidth="1"/>
    <col min="15" max="17" width="12" style="1" customWidth="1"/>
    <col min="18" max="18" width="14.1640625" style="1" customWidth="1"/>
    <col min="19" max="16384" width="12" style="1"/>
  </cols>
  <sheetData>
    <row r="1" spans="1:12" ht="16.5" customHeight="1">
      <c r="A1" s="276" t="s">
        <v>0</v>
      </c>
      <c r="B1" s="277"/>
      <c r="C1" s="277"/>
      <c r="D1" s="277"/>
      <c r="E1" s="277"/>
      <c r="F1" s="277"/>
    </row>
    <row r="2" spans="1:12">
      <c r="A2" s="276" t="s">
        <v>1</v>
      </c>
      <c r="B2" s="277"/>
      <c r="C2" s="277"/>
      <c r="D2" s="277"/>
      <c r="E2" s="277"/>
      <c r="F2" s="277"/>
      <c r="J2"/>
      <c r="K2"/>
      <c r="L2"/>
    </row>
    <row r="3" spans="1:12" ht="14.25" customHeight="1">
      <c r="A3" s="276" t="s">
        <v>2</v>
      </c>
      <c r="B3" s="277"/>
      <c r="C3" s="277"/>
      <c r="D3" s="277"/>
      <c r="E3" s="277"/>
      <c r="F3" s="277"/>
      <c r="J3"/>
      <c r="K3"/>
      <c r="L3"/>
    </row>
    <row r="4" spans="1:12" ht="6.75" customHeight="1">
      <c r="A4" s="2"/>
      <c r="B4" s="3"/>
      <c r="C4" s="4"/>
      <c r="D4" s="4"/>
      <c r="E4" s="4"/>
      <c r="J4"/>
      <c r="K4"/>
      <c r="L4"/>
    </row>
    <row r="5" spans="1:12">
      <c r="A5" s="5" t="s">
        <v>3</v>
      </c>
      <c r="B5" s="278" t="s">
        <v>0</v>
      </c>
      <c r="C5" s="278"/>
      <c r="D5" s="278"/>
      <c r="E5" s="278"/>
    </row>
    <row r="6" spans="1:12" ht="4.5" customHeight="1">
      <c r="A6" s="5"/>
      <c r="B6" s="6"/>
      <c r="C6" s="7"/>
      <c r="D6" s="8"/>
      <c r="E6" s="9"/>
    </row>
    <row r="7" spans="1:12">
      <c r="A7" s="279" t="s">
        <v>4</v>
      </c>
      <c r="B7" s="279"/>
      <c r="C7" s="279"/>
      <c r="D7" s="279"/>
      <c r="E7" s="279"/>
    </row>
    <row r="8" spans="1:12">
      <c r="A8" s="10" t="s">
        <v>5</v>
      </c>
      <c r="B8" s="11"/>
      <c r="C8" s="4"/>
      <c r="D8" s="4"/>
      <c r="E8" s="4"/>
    </row>
    <row r="9" spans="1:12" ht="6.75" customHeight="1">
      <c r="A9" s="12"/>
      <c r="B9" s="3"/>
      <c r="C9" s="4"/>
      <c r="D9" s="4"/>
      <c r="E9" s="4"/>
    </row>
    <row r="10" spans="1:12">
      <c r="A10" s="13" t="s">
        <v>6</v>
      </c>
      <c r="B10" s="3"/>
      <c r="C10" s="4"/>
      <c r="D10" s="4"/>
      <c r="E10" s="4"/>
    </row>
    <row r="11" spans="1:12" ht="4.5" customHeight="1">
      <c r="B11" s="3"/>
    </row>
    <row r="12" spans="1:12">
      <c r="A12" s="14" t="s">
        <v>7</v>
      </c>
      <c r="B12" s="8"/>
      <c r="C12" s="8"/>
      <c r="D12" s="8"/>
    </row>
    <row r="13" spans="1:12" ht="7.5" customHeight="1">
      <c r="A13" s="15"/>
      <c r="B13" s="8"/>
      <c r="C13" s="8"/>
      <c r="D13" s="8"/>
    </row>
    <row r="14" spans="1:12" ht="20.25" customHeight="1">
      <c r="A14" s="16" t="s">
        <v>8</v>
      </c>
      <c r="B14" s="17" t="s">
        <v>9</v>
      </c>
      <c r="C14" s="17" t="s">
        <v>10</v>
      </c>
      <c r="D14" s="17" t="s">
        <v>11</v>
      </c>
    </row>
    <row r="15" spans="1:12">
      <c r="A15" s="18" t="s">
        <v>12</v>
      </c>
      <c r="B15" s="19"/>
      <c r="C15" s="19">
        <v>0</v>
      </c>
      <c r="D15" s="19">
        <v>0</v>
      </c>
    </row>
    <row r="16" spans="1:12" ht="4.5" customHeight="1">
      <c r="A16" s="20"/>
      <c r="B16" s="21"/>
      <c r="C16" s="21">
        <v>0</v>
      </c>
      <c r="D16" s="21">
        <v>0</v>
      </c>
    </row>
    <row r="17" spans="1:8">
      <c r="A17" s="20" t="s">
        <v>13</v>
      </c>
      <c r="B17" s="21"/>
      <c r="C17" s="21">
        <v>0</v>
      </c>
      <c r="D17" s="21">
        <v>0</v>
      </c>
    </row>
    <row r="18" spans="1:8" ht="14.25">
      <c r="A18" s="22" t="s">
        <v>14</v>
      </c>
      <c r="B18" s="23">
        <v>1749193.71</v>
      </c>
      <c r="C18" s="22" t="s">
        <v>15</v>
      </c>
      <c r="D18" s="22" t="s">
        <v>16</v>
      </c>
    </row>
    <row r="19" spans="1:8" ht="14.25">
      <c r="A19" s="22" t="s">
        <v>17</v>
      </c>
      <c r="B19" s="23">
        <v>779246.97</v>
      </c>
      <c r="C19" s="22" t="s">
        <v>15</v>
      </c>
      <c r="D19" s="22" t="s">
        <v>16</v>
      </c>
    </row>
    <row r="20" spans="1:8" ht="14.25">
      <c r="A20" s="22" t="s">
        <v>18</v>
      </c>
      <c r="B20" s="23">
        <v>1343976.74</v>
      </c>
      <c r="C20" s="22" t="s">
        <v>15</v>
      </c>
      <c r="D20" s="22" t="s">
        <v>16</v>
      </c>
    </row>
    <row r="21" spans="1:8" ht="15" hidden="1">
      <c r="A21" s="24"/>
      <c r="B21" s="25">
        <v>0</v>
      </c>
      <c r="C21" s="26"/>
      <c r="D21" s="26"/>
    </row>
    <row r="22" spans="1:8" hidden="1">
      <c r="A22" s="20"/>
      <c r="B22" s="21"/>
      <c r="C22" s="21">
        <v>0</v>
      </c>
      <c r="D22" s="21">
        <v>0</v>
      </c>
    </row>
    <row r="23" spans="1:8">
      <c r="A23" s="27" t="s">
        <v>19</v>
      </c>
      <c r="B23" s="26"/>
      <c r="C23" s="26">
        <v>0</v>
      </c>
      <c r="D23" s="26">
        <v>0</v>
      </c>
    </row>
    <row r="24" spans="1:8">
      <c r="A24" s="16" t="s">
        <v>20</v>
      </c>
      <c r="B24" s="28">
        <f>SUM(B18:B21)</f>
        <v>3872417.42</v>
      </c>
      <c r="C24" s="8"/>
      <c r="D24" s="8"/>
    </row>
    <row r="25" spans="1:8" hidden="1">
      <c r="A25" s="15"/>
      <c r="B25" s="8"/>
      <c r="C25" s="8"/>
      <c r="D25" s="8"/>
    </row>
    <row r="26" spans="1:8" ht="6.75" customHeight="1">
      <c r="A26" s="15"/>
      <c r="B26" s="29"/>
      <c r="C26" s="30"/>
      <c r="D26" s="8"/>
    </row>
    <row r="27" spans="1:8">
      <c r="A27" s="14" t="s">
        <v>21</v>
      </c>
      <c r="B27" s="31"/>
      <c r="C27" s="8"/>
      <c r="D27" s="8"/>
    </row>
    <row r="28" spans="1:8" ht="4.5" customHeight="1"/>
    <row r="29" spans="1:8" ht="18.75" customHeight="1">
      <c r="A29" s="16" t="s">
        <v>22</v>
      </c>
      <c r="B29" s="17" t="s">
        <v>23</v>
      </c>
      <c r="C29" s="17" t="s">
        <v>24</v>
      </c>
      <c r="D29" s="17" t="s">
        <v>25</v>
      </c>
    </row>
    <row r="30" spans="1:8" s="35" customFormat="1">
      <c r="A30" s="32" t="s">
        <v>26</v>
      </c>
      <c r="B30" s="33"/>
      <c r="C30" s="34"/>
      <c r="D30" s="34"/>
      <c r="H30" s="1"/>
    </row>
    <row r="31" spans="1:8" ht="14.25">
      <c r="A31" s="22" t="s">
        <v>27</v>
      </c>
      <c r="B31" s="36">
        <v>0</v>
      </c>
      <c r="C31" s="23"/>
      <c r="D31" s="37">
        <v>0</v>
      </c>
    </row>
    <row r="32" spans="1:8" ht="14.25" customHeight="1">
      <c r="A32" s="20" t="s">
        <v>28</v>
      </c>
      <c r="B32" s="23">
        <v>0</v>
      </c>
      <c r="C32" s="23"/>
      <c r="D32" s="37"/>
    </row>
    <row r="33" spans="1:11" ht="14.25" hidden="1" customHeight="1">
      <c r="A33" s="27"/>
      <c r="B33" s="38"/>
      <c r="C33" s="38"/>
      <c r="D33" s="39"/>
    </row>
    <row r="34" spans="1:11" ht="14.25" customHeight="1">
      <c r="A34" s="16" t="s">
        <v>20</v>
      </c>
      <c r="B34" s="40">
        <f>SUM(B30:B33)</f>
        <v>0</v>
      </c>
      <c r="C34" s="41">
        <f>SUM(C30:C33)</f>
        <v>0</v>
      </c>
      <c r="D34" s="41">
        <f>SUM(D30:D33)</f>
        <v>0</v>
      </c>
    </row>
    <row r="35" spans="1:11" ht="8.25" customHeight="1">
      <c r="B35" s="42"/>
    </row>
    <row r="36" spans="1:11" ht="14.25" customHeight="1">
      <c r="A36" s="1" t="s">
        <v>29</v>
      </c>
      <c r="B36" s="44"/>
    </row>
    <row r="37" spans="1:11" ht="14.25" customHeight="1">
      <c r="A37" s="45" t="s">
        <v>30</v>
      </c>
      <c r="B37" s="273" t="s">
        <v>31</v>
      </c>
      <c r="C37" s="274"/>
      <c r="D37" s="275"/>
      <c r="E37" s="46" t="s">
        <v>32</v>
      </c>
      <c r="F37" s="47" t="s">
        <v>33</v>
      </c>
    </row>
    <row r="38" spans="1:11" s="8" customFormat="1" ht="14.25" customHeight="1">
      <c r="A38" s="48" t="s">
        <v>34</v>
      </c>
      <c r="B38" s="49"/>
      <c r="C38" s="50"/>
      <c r="D38" s="51"/>
      <c r="E38" s="52"/>
      <c r="F38" s="53"/>
      <c r="G38" s="1"/>
      <c r="H38" s="1"/>
      <c r="I38" s="1"/>
      <c r="J38" s="1"/>
      <c r="K38" s="1"/>
    </row>
    <row r="39" spans="1:11" ht="14.25" customHeight="1">
      <c r="A39" s="281" t="s">
        <v>20</v>
      </c>
      <c r="B39" s="282"/>
      <c r="C39" s="282"/>
      <c r="D39" s="283"/>
      <c r="E39" s="54">
        <f>SUM(E38:E38)</f>
        <v>0</v>
      </c>
      <c r="F39" s="55"/>
    </row>
    <row r="40" spans="1:11" ht="14.25" customHeight="1"/>
    <row r="41" spans="1:11" ht="4.5" hidden="1" customHeight="1"/>
    <row r="42" spans="1:11" ht="16.5" customHeight="1">
      <c r="A42" s="16" t="s">
        <v>35</v>
      </c>
      <c r="B42" s="17" t="s">
        <v>9</v>
      </c>
      <c r="C42" s="17" t="s">
        <v>36</v>
      </c>
      <c r="D42" s="17" t="s">
        <v>37</v>
      </c>
      <c r="E42" s="17" t="s">
        <v>38</v>
      </c>
    </row>
    <row r="43" spans="1:11" ht="14.25" customHeight="1">
      <c r="A43" s="20" t="s">
        <v>39</v>
      </c>
      <c r="B43" s="37"/>
      <c r="C43" s="37"/>
      <c r="D43" s="37"/>
      <c r="E43" s="37"/>
      <c r="G43" s="56"/>
    </row>
    <row r="44" spans="1:11" s="35" customFormat="1" ht="14.25" customHeight="1">
      <c r="A44" s="58" t="s">
        <v>40</v>
      </c>
      <c r="B44" s="33"/>
      <c r="C44" s="33"/>
      <c r="D44" s="34"/>
      <c r="E44" s="34"/>
      <c r="F44" s="59"/>
      <c r="H44" s="1"/>
      <c r="I44" s="1"/>
      <c r="J44" s="1"/>
      <c r="K44" s="1"/>
    </row>
    <row r="45" spans="1:11" ht="14.25" customHeight="1">
      <c r="A45" s="60" t="s">
        <v>41</v>
      </c>
      <c r="B45" s="23">
        <v>28429.8</v>
      </c>
      <c r="C45" s="23">
        <f>+B45</f>
        <v>28429.8</v>
      </c>
      <c r="D45" s="37"/>
      <c r="E45" s="37"/>
      <c r="F45" s="61"/>
      <c r="G45" s="61"/>
    </row>
    <row r="46" spans="1:11" ht="14.25" customHeight="1">
      <c r="A46" s="20" t="s">
        <v>42</v>
      </c>
      <c r="B46" s="23"/>
      <c r="C46" s="23">
        <f t="shared" ref="C46:C47" si="0">B46</f>
        <v>0</v>
      </c>
      <c r="D46" s="37"/>
      <c r="E46" s="37"/>
      <c r="G46" s="57"/>
    </row>
    <row r="47" spans="1:11" ht="14.25" customHeight="1">
      <c r="A47" s="60" t="s">
        <v>43</v>
      </c>
      <c r="B47" s="23">
        <v>0</v>
      </c>
      <c r="C47" s="23">
        <f t="shared" si="0"/>
        <v>0</v>
      </c>
      <c r="D47" s="37"/>
      <c r="E47" s="37"/>
      <c r="G47" s="57"/>
    </row>
    <row r="48" spans="1:11" ht="14.25" hidden="1" customHeight="1">
      <c r="A48" s="27"/>
      <c r="B48" s="38"/>
      <c r="C48" s="38"/>
      <c r="D48" s="39"/>
      <c r="E48" s="39"/>
      <c r="G48" s="57"/>
    </row>
    <row r="49" spans="1:18" ht="14.25" customHeight="1">
      <c r="A49" s="16" t="s">
        <v>20</v>
      </c>
      <c r="B49" s="40">
        <f>SUM(B43:B48)</f>
        <v>28429.8</v>
      </c>
      <c r="C49" s="40">
        <f>SUM(C43:C48)</f>
        <v>28429.8</v>
      </c>
      <c r="D49" s="62">
        <f>SUM(D43:D48)</f>
        <v>0</v>
      </c>
      <c r="E49" s="62">
        <f>SUM(E43:E48)</f>
        <v>0</v>
      </c>
      <c r="G49" s="57"/>
    </row>
    <row r="50" spans="1:18" ht="10.5" customHeight="1">
      <c r="G50" s="57"/>
    </row>
    <row r="51" spans="1:18" ht="14.25" customHeight="1">
      <c r="A51" s="284" t="s">
        <v>44</v>
      </c>
      <c r="B51" s="284"/>
      <c r="C51" s="3"/>
      <c r="D51" s="63"/>
      <c r="G51" s="57"/>
    </row>
    <row r="52" spans="1:18" ht="14.25" customHeight="1">
      <c r="A52" s="64" t="s">
        <v>30</v>
      </c>
      <c r="B52" s="273" t="s">
        <v>31</v>
      </c>
      <c r="C52" s="274"/>
      <c r="D52" s="275"/>
      <c r="E52" s="47" t="s">
        <v>32</v>
      </c>
      <c r="F52" s="64" t="s">
        <v>33</v>
      </c>
      <c r="G52" s="57"/>
    </row>
    <row r="53" spans="1:18" s="35" customFormat="1" ht="14.25" customHeight="1">
      <c r="A53" s="65"/>
      <c r="B53" s="66"/>
      <c r="C53" s="66"/>
      <c r="D53" s="67"/>
      <c r="E53" s="68"/>
      <c r="F53" s="69"/>
      <c r="H53" s="1"/>
      <c r="I53" s="1"/>
      <c r="J53" s="1"/>
      <c r="K53" s="1"/>
    </row>
    <row r="54" spans="1:18" s="35" customFormat="1" ht="14.25" hidden="1" customHeight="1">
      <c r="A54" s="65"/>
      <c r="B54" s="66"/>
      <c r="C54" s="66"/>
      <c r="D54" s="67"/>
      <c r="E54" s="68"/>
      <c r="F54" s="69"/>
      <c r="H54" s="1"/>
      <c r="I54" s="1"/>
      <c r="J54" s="1"/>
      <c r="K54" s="1"/>
    </row>
    <row r="55" spans="1:18" ht="8.25" hidden="1" customHeight="1">
      <c r="A55" s="70"/>
      <c r="B55" s="71"/>
      <c r="C55" s="71"/>
      <c r="D55" s="72"/>
      <c r="E55" s="73"/>
      <c r="F55" s="74"/>
    </row>
    <row r="56" spans="1:18" s="35" customFormat="1" ht="14.25" customHeight="1">
      <c r="A56" s="75" t="s">
        <v>20</v>
      </c>
      <c r="B56" s="76"/>
      <c r="C56" s="76"/>
      <c r="D56" s="77"/>
      <c r="E56" s="78">
        <f>SUM(E53:E55)</f>
        <v>0</v>
      </c>
      <c r="F56" s="55"/>
      <c r="H56" s="1"/>
      <c r="I56" s="1"/>
      <c r="J56" s="1"/>
      <c r="K56" s="1"/>
    </row>
    <row r="57" spans="1:18" ht="9" customHeight="1">
      <c r="A57" s="79"/>
      <c r="E57" s="43"/>
      <c r="F57" s="43"/>
    </row>
    <row r="58" spans="1:18" ht="15" customHeight="1">
      <c r="A58" s="79" t="s">
        <v>45</v>
      </c>
      <c r="B58" s="80"/>
      <c r="C58" s="3"/>
      <c r="D58" s="63"/>
    </row>
    <row r="59" spans="1:18" ht="15" customHeight="1">
      <c r="A59" s="45" t="s">
        <v>30</v>
      </c>
      <c r="B59" s="285" t="s">
        <v>31</v>
      </c>
      <c r="C59" s="285"/>
      <c r="D59" s="285"/>
      <c r="E59" s="64" t="s">
        <v>32</v>
      </c>
      <c r="F59" s="64" t="s">
        <v>33</v>
      </c>
      <c r="M59" s="81"/>
      <c r="N59" s="81"/>
      <c r="O59" s="81"/>
      <c r="P59" s="81"/>
      <c r="Q59" s="81"/>
      <c r="R59" s="81"/>
    </row>
    <row r="60" spans="1:18" s="8" customFormat="1" ht="15" customHeight="1">
      <c r="A60" s="82" t="s">
        <v>46</v>
      </c>
      <c r="B60" s="83" t="s">
        <v>47</v>
      </c>
      <c r="C60" s="83"/>
      <c r="D60" s="84"/>
      <c r="E60" s="85">
        <v>11756.86</v>
      </c>
      <c r="F60" s="86" t="s">
        <v>48</v>
      </c>
      <c r="G60" s="1"/>
      <c r="H60" s="1"/>
      <c r="I60" s="1"/>
      <c r="J60" s="1"/>
      <c r="K60" s="1"/>
      <c r="L60" s="1"/>
      <c r="M60" s="81"/>
      <c r="N60" s="81"/>
      <c r="O60" s="81"/>
      <c r="P60" s="81"/>
      <c r="Q60" s="81"/>
      <c r="R60" s="81"/>
    </row>
    <row r="61" spans="1:18" s="8" customFormat="1" ht="15" customHeight="1">
      <c r="A61" s="82" t="s">
        <v>49</v>
      </c>
      <c r="B61" s="83" t="s">
        <v>50</v>
      </c>
      <c r="C61" s="83"/>
      <c r="D61" s="84"/>
      <c r="E61" s="85">
        <v>1683</v>
      </c>
      <c r="F61" s="86" t="s">
        <v>51</v>
      </c>
      <c r="G61" s="1"/>
      <c r="H61" s="1"/>
      <c r="I61" s="1"/>
      <c r="J61" s="1"/>
      <c r="K61" s="1"/>
      <c r="L61" s="1"/>
      <c r="M61" s="81"/>
      <c r="N61" s="81"/>
      <c r="O61" s="81"/>
      <c r="P61" s="81"/>
      <c r="Q61" s="81"/>
      <c r="R61" s="81"/>
    </row>
    <row r="62" spans="1:18" s="8" customFormat="1" ht="15" customHeight="1">
      <c r="A62" s="82" t="s">
        <v>52</v>
      </c>
      <c r="B62" s="83" t="s">
        <v>53</v>
      </c>
      <c r="C62" s="83"/>
      <c r="D62" s="84"/>
      <c r="E62" s="85">
        <v>17.399999999999999</v>
      </c>
      <c r="F62" s="86" t="s">
        <v>51</v>
      </c>
      <c r="G62" s="1"/>
      <c r="H62" s="1"/>
      <c r="I62" s="1"/>
      <c r="J62" s="1"/>
      <c r="K62" s="1"/>
      <c r="L62" s="1"/>
      <c r="M62" s="81"/>
      <c r="N62" s="81"/>
      <c r="O62" s="81"/>
      <c r="P62" s="81"/>
      <c r="Q62" s="81"/>
      <c r="R62" s="81"/>
    </row>
    <row r="63" spans="1:18" s="8" customFormat="1" ht="15" customHeight="1">
      <c r="A63" s="82" t="s">
        <v>54</v>
      </c>
      <c r="B63" s="83" t="s">
        <v>55</v>
      </c>
      <c r="C63" s="83"/>
      <c r="D63" s="84"/>
      <c r="E63" s="85">
        <v>52.61</v>
      </c>
      <c r="F63" s="86" t="s">
        <v>51</v>
      </c>
      <c r="G63" s="1"/>
      <c r="H63" s="1"/>
      <c r="I63" s="1"/>
      <c r="J63" s="1"/>
      <c r="K63" s="1"/>
      <c r="L63" s="1"/>
      <c r="M63" s="81"/>
      <c r="N63" s="81"/>
      <c r="O63" s="81"/>
      <c r="P63" s="81"/>
      <c r="Q63" s="81"/>
      <c r="R63" s="81"/>
    </row>
    <row r="64" spans="1:18" s="8" customFormat="1" ht="14.25" customHeight="1">
      <c r="A64" s="82" t="s">
        <v>56</v>
      </c>
      <c r="B64" s="83" t="s">
        <v>57</v>
      </c>
      <c r="C64" s="87"/>
      <c r="D64" s="88"/>
      <c r="E64" s="89">
        <v>14919.94</v>
      </c>
      <c r="F64" s="86" t="s">
        <v>58</v>
      </c>
      <c r="G64" s="1"/>
      <c r="H64" s="1"/>
      <c r="I64" s="1"/>
      <c r="J64" s="1"/>
      <c r="K64" s="1"/>
      <c r="L64" s="1"/>
      <c r="M64" s="81"/>
      <c r="N64" s="81"/>
      <c r="O64" s="81"/>
      <c r="P64" s="81"/>
      <c r="Q64" s="81"/>
      <c r="R64" s="81"/>
    </row>
    <row r="65" spans="1:19" s="35" customFormat="1" ht="15" customHeight="1">
      <c r="A65" s="75" t="s">
        <v>20</v>
      </c>
      <c r="B65" s="75"/>
      <c r="C65" s="76"/>
      <c r="D65" s="77"/>
      <c r="E65" s="90">
        <f>SUM(E60:E64)</f>
        <v>28429.81</v>
      </c>
      <c r="F65" s="55"/>
      <c r="H65" s="1"/>
      <c r="I65" s="1"/>
      <c r="J65" s="1"/>
      <c r="K65" s="1"/>
      <c r="M65" s="91"/>
      <c r="N65" s="91"/>
      <c r="O65" s="91"/>
      <c r="P65" s="91"/>
      <c r="Q65" s="91"/>
      <c r="R65" s="91"/>
      <c r="S65" s="87"/>
    </row>
    <row r="66" spans="1:19" ht="9" customHeight="1">
      <c r="E66" s="43"/>
      <c r="F66" s="43"/>
      <c r="N66" s="8"/>
      <c r="O66" s="8"/>
      <c r="P66" s="8"/>
      <c r="Q66" s="8"/>
      <c r="R66" s="8"/>
      <c r="S66" s="8"/>
    </row>
    <row r="67" spans="1:19" ht="15" customHeight="1">
      <c r="A67" s="80" t="s">
        <v>59</v>
      </c>
      <c r="B67" s="80"/>
      <c r="C67" s="3"/>
      <c r="D67" s="63"/>
      <c r="N67" s="8"/>
      <c r="O67" s="8"/>
      <c r="P67" s="8"/>
      <c r="Q67" s="8"/>
      <c r="R67" s="8"/>
      <c r="S67" s="8"/>
    </row>
    <row r="68" spans="1:19" ht="15" customHeight="1">
      <c r="A68" s="45" t="s">
        <v>30</v>
      </c>
      <c r="B68" s="273" t="s">
        <v>31</v>
      </c>
      <c r="C68" s="274"/>
      <c r="D68" s="275"/>
      <c r="E68" s="47" t="s">
        <v>32</v>
      </c>
      <c r="F68" s="64" t="s">
        <v>33</v>
      </c>
    </row>
    <row r="69" spans="1:19" ht="15" customHeight="1">
      <c r="A69" s="92" t="s">
        <v>60</v>
      </c>
      <c r="B69" s="92" t="s">
        <v>60</v>
      </c>
      <c r="C69" s="93"/>
      <c r="D69" s="94"/>
      <c r="E69" s="95">
        <v>7.0000000000000007E-2</v>
      </c>
      <c r="F69" s="74"/>
    </row>
    <row r="70" spans="1:19" ht="15" customHeight="1">
      <c r="A70" s="75" t="s">
        <v>20</v>
      </c>
      <c r="B70" s="76"/>
      <c r="C70" s="76"/>
      <c r="D70" s="77"/>
      <c r="E70" s="96">
        <f>SUM(E69)</f>
        <v>7.0000000000000007E-2</v>
      </c>
      <c r="F70" s="55"/>
      <c r="G70" s="43"/>
    </row>
    <row r="71" spans="1:19" ht="7.5" customHeight="1">
      <c r="E71" s="97"/>
    </row>
    <row r="72" spans="1:19" ht="15" customHeight="1">
      <c r="A72" s="80" t="s">
        <v>61</v>
      </c>
      <c r="B72" s="80"/>
      <c r="C72" s="3"/>
      <c r="D72" s="63"/>
      <c r="E72" s="97"/>
    </row>
    <row r="73" spans="1:19" ht="15" customHeight="1">
      <c r="A73" s="64" t="s">
        <v>30</v>
      </c>
      <c r="B73" s="285" t="s">
        <v>31</v>
      </c>
      <c r="C73" s="285"/>
      <c r="D73" s="285"/>
      <c r="E73" s="98" t="s">
        <v>32</v>
      </c>
      <c r="F73" s="64" t="s">
        <v>33</v>
      </c>
    </row>
    <row r="74" spans="1:19" s="35" customFormat="1" ht="15" customHeight="1">
      <c r="A74" s="35" t="s">
        <v>62</v>
      </c>
      <c r="B74" s="250" t="s">
        <v>63</v>
      </c>
      <c r="C74" s="299"/>
      <c r="D74" s="299"/>
      <c r="E74" s="300"/>
      <c r="F74" s="301"/>
      <c r="H74" s="1"/>
      <c r="I74" s="1"/>
      <c r="J74" s="1"/>
      <c r="K74" s="1"/>
    </row>
    <row r="75" spans="1:19" ht="6" hidden="1" customHeight="1">
      <c r="A75" s="79"/>
      <c r="B75" s="286"/>
      <c r="C75" s="287"/>
      <c r="D75" s="288"/>
      <c r="E75" s="100"/>
      <c r="F75" s="53"/>
    </row>
    <row r="76" spans="1:19" ht="15" customHeight="1">
      <c r="A76" s="75" t="s">
        <v>20</v>
      </c>
      <c r="B76" s="101"/>
      <c r="C76" s="101"/>
      <c r="D76" s="102"/>
      <c r="E76" s="103">
        <f>SUM(E75:E75)</f>
        <v>0</v>
      </c>
      <c r="F76" s="104"/>
    </row>
    <row r="77" spans="1:19" s="87" customFormat="1" ht="9.75" customHeight="1">
      <c r="A77" s="105"/>
      <c r="B77" s="105"/>
      <c r="C77" s="105"/>
      <c r="D77" s="105"/>
      <c r="E77" s="106"/>
      <c r="F77" s="107"/>
      <c r="H77" s="1"/>
      <c r="I77" s="1"/>
      <c r="J77" s="1"/>
      <c r="K77" s="1"/>
      <c r="N77" s="1"/>
      <c r="O77" s="1"/>
      <c r="P77" s="1"/>
      <c r="Q77" s="1"/>
      <c r="R77" s="1"/>
      <c r="S77" s="1"/>
    </row>
    <row r="78" spans="1:19" ht="15" customHeight="1">
      <c r="A78" s="80" t="s">
        <v>64</v>
      </c>
      <c r="B78" s="80"/>
      <c r="C78" s="3"/>
      <c r="D78" s="63"/>
      <c r="E78" s="97"/>
    </row>
    <row r="79" spans="1:19" ht="15" customHeight="1">
      <c r="A79" s="64" t="s">
        <v>30</v>
      </c>
      <c r="B79" s="285" t="s">
        <v>31</v>
      </c>
      <c r="C79" s="285"/>
      <c r="D79" s="285"/>
      <c r="E79" s="98" t="s">
        <v>32</v>
      </c>
      <c r="F79" s="64" t="s">
        <v>33</v>
      </c>
    </row>
    <row r="80" spans="1:19" s="35" customFormat="1" ht="15" customHeight="1">
      <c r="A80" s="108"/>
      <c r="B80" s="289"/>
      <c r="C80" s="290"/>
      <c r="D80" s="290"/>
      <c r="E80" s="99"/>
      <c r="F80" s="109"/>
      <c r="H80" s="1"/>
      <c r="I80" s="1"/>
      <c r="J80" s="1"/>
      <c r="K80" s="1"/>
    </row>
    <row r="81" spans="1:19" ht="15" customHeight="1">
      <c r="A81" s="75" t="s">
        <v>20</v>
      </c>
      <c r="B81" s="76"/>
      <c r="C81" s="76"/>
      <c r="D81" s="77"/>
      <c r="E81" s="96">
        <f>SUM(E80:E80)</f>
        <v>0</v>
      </c>
      <c r="F81" s="55"/>
      <c r="N81" s="87"/>
      <c r="O81" s="87"/>
      <c r="P81" s="87"/>
      <c r="Q81" s="87"/>
      <c r="R81" s="87"/>
      <c r="S81" s="87"/>
    </row>
    <row r="82" spans="1:19" ht="14.25" customHeight="1"/>
    <row r="83" spans="1:19" ht="14.25" hidden="1" customHeight="1"/>
    <row r="84" spans="1:19" ht="14.25" hidden="1" customHeight="1"/>
    <row r="85" spans="1:19" ht="14.25" hidden="1" customHeight="1"/>
    <row r="86" spans="1:19" ht="14.25" hidden="1" customHeight="1"/>
    <row r="87" spans="1:19" ht="14.25" hidden="1" customHeight="1"/>
    <row r="88" spans="1:19" ht="14.25" customHeight="1">
      <c r="A88" s="14" t="s">
        <v>65</v>
      </c>
    </row>
    <row r="89" spans="1:19" ht="9.75" customHeight="1">
      <c r="A89" s="110"/>
      <c r="G89" s="111"/>
    </row>
    <row r="90" spans="1:19" ht="14.25" customHeight="1">
      <c r="A90" s="16" t="s">
        <v>66</v>
      </c>
      <c r="B90" s="17" t="s">
        <v>9</v>
      </c>
      <c r="C90" s="17" t="s">
        <v>67</v>
      </c>
    </row>
    <row r="91" spans="1:19" ht="14.25" customHeight="1">
      <c r="A91" s="18" t="s">
        <v>68</v>
      </c>
      <c r="B91" s="19"/>
      <c r="C91" s="19">
        <v>0</v>
      </c>
      <c r="F91" s="111"/>
    </row>
    <row r="92" spans="1:19" ht="14.25" hidden="1" customHeight="1">
      <c r="A92" s="20"/>
      <c r="B92" s="21"/>
      <c r="C92" s="21">
        <v>0</v>
      </c>
    </row>
    <row r="93" spans="1:19" ht="14.25" customHeight="1">
      <c r="A93" s="20" t="s">
        <v>69</v>
      </c>
      <c r="B93" s="21"/>
      <c r="C93" s="21"/>
    </row>
    <row r="94" spans="1:19" ht="4.5" customHeight="1">
      <c r="A94" s="27"/>
      <c r="B94" s="26"/>
      <c r="C94" s="26">
        <v>0</v>
      </c>
    </row>
    <row r="95" spans="1:19" ht="8.25" customHeight="1"/>
    <row r="96" spans="1:19" ht="14.25" customHeight="1">
      <c r="A96" s="14" t="s">
        <v>70</v>
      </c>
    </row>
    <row r="97" spans="1:19" s="35" customFormat="1" ht="9" customHeight="1">
      <c r="A97" s="112"/>
      <c r="N97" s="1"/>
      <c r="O97" s="1"/>
      <c r="P97" s="1"/>
      <c r="Q97" s="1"/>
      <c r="R97" s="1"/>
      <c r="S97" s="1"/>
    </row>
    <row r="98" spans="1:19" ht="27.75" customHeight="1">
      <c r="A98" s="16" t="s">
        <v>71</v>
      </c>
      <c r="B98" s="17" t="s">
        <v>9</v>
      </c>
      <c r="C98" s="17" t="s">
        <v>10</v>
      </c>
      <c r="D98" s="17" t="s">
        <v>72</v>
      </c>
      <c r="E98" s="113" t="s">
        <v>73</v>
      </c>
      <c r="F98" s="17" t="s">
        <v>74</v>
      </c>
    </row>
    <row r="99" spans="1:19" ht="14.25" customHeight="1">
      <c r="A99" s="114" t="s">
        <v>75</v>
      </c>
      <c r="B99" s="115"/>
      <c r="C99" s="19">
        <v>0</v>
      </c>
      <c r="D99" s="19">
        <v>0</v>
      </c>
      <c r="E99" s="19">
        <v>0</v>
      </c>
      <c r="F99" s="116">
        <v>0</v>
      </c>
    </row>
    <row r="100" spans="1:19" ht="9.75" customHeight="1">
      <c r="A100" s="117"/>
      <c r="B100" s="25"/>
      <c r="C100" s="26"/>
      <c r="D100" s="26"/>
      <c r="E100" s="26">
        <v>0</v>
      </c>
      <c r="F100" s="118">
        <v>0</v>
      </c>
    </row>
    <row r="101" spans="1:19" ht="14.25" customHeight="1">
      <c r="A101" s="119"/>
      <c r="B101" s="120">
        <f>SUM(B100:B100)</f>
        <v>0</v>
      </c>
      <c r="C101" s="121"/>
      <c r="D101" s="121"/>
      <c r="E101" s="121"/>
      <c r="F101" s="121"/>
      <c r="N101" s="35"/>
      <c r="O101" s="35"/>
      <c r="P101" s="35"/>
      <c r="Q101" s="35"/>
      <c r="R101" s="35"/>
      <c r="S101" s="35"/>
    </row>
    <row r="102" spans="1:19" ht="7.5" customHeight="1">
      <c r="A102" s="122"/>
      <c r="B102" s="123"/>
      <c r="C102" s="123">
        <v>0</v>
      </c>
      <c r="D102" s="123">
        <v>0</v>
      </c>
      <c r="E102" s="123">
        <v>0</v>
      </c>
      <c r="F102" s="123">
        <v>0</v>
      </c>
    </row>
    <row r="103" spans="1:19" ht="4.5" customHeight="1">
      <c r="A103" s="122"/>
      <c r="B103" s="123"/>
      <c r="C103" s="123"/>
      <c r="D103" s="123"/>
      <c r="E103" s="123"/>
      <c r="F103" s="123"/>
    </row>
    <row r="104" spans="1:19" ht="16.5" customHeight="1">
      <c r="A104" s="16" t="s">
        <v>76</v>
      </c>
      <c r="B104" s="17" t="s">
        <v>9</v>
      </c>
      <c r="C104" s="17" t="s">
        <v>10</v>
      </c>
      <c r="D104" s="17" t="s">
        <v>77</v>
      </c>
      <c r="E104" s="123"/>
      <c r="F104" s="123"/>
    </row>
    <row r="105" spans="1:19">
      <c r="A105" s="20" t="s">
        <v>78</v>
      </c>
      <c r="B105" s="21"/>
      <c r="C105" s="21">
        <v>0</v>
      </c>
      <c r="D105" s="21">
        <v>0</v>
      </c>
      <c r="E105" s="123"/>
      <c r="F105" s="123"/>
    </row>
    <row r="106" spans="1:19" ht="7.5" customHeight="1">
      <c r="A106" s="20"/>
      <c r="B106" s="21"/>
      <c r="C106" s="21">
        <v>0</v>
      </c>
      <c r="D106" s="21">
        <v>0</v>
      </c>
      <c r="E106" s="123"/>
      <c r="F106" s="123"/>
    </row>
    <row r="107" spans="1:19" ht="2.25" customHeight="1">
      <c r="A107" s="124"/>
      <c r="B107" s="125"/>
      <c r="C107" s="125">
        <v>0</v>
      </c>
      <c r="D107" s="125">
        <v>0</v>
      </c>
      <c r="E107" s="123"/>
      <c r="F107" s="123"/>
    </row>
    <row r="108" spans="1:19" ht="8.25" customHeight="1">
      <c r="A108" s="122"/>
      <c r="B108" s="123"/>
      <c r="C108" s="123"/>
      <c r="D108" s="123"/>
      <c r="E108" s="123"/>
      <c r="F108" s="123"/>
    </row>
    <row r="109" spans="1:19" hidden="1">
      <c r="A109" s="122"/>
      <c r="B109" s="123"/>
      <c r="C109" s="123"/>
      <c r="D109" s="123"/>
      <c r="E109" s="123"/>
      <c r="F109" s="123"/>
    </row>
    <row r="110" spans="1:19" hidden="1">
      <c r="A110" s="122"/>
      <c r="B110" s="123"/>
      <c r="C110" s="123"/>
      <c r="D110" s="123"/>
      <c r="E110" s="123"/>
      <c r="F110" s="123"/>
    </row>
    <row r="111" spans="1:19" ht="6.75" hidden="1" customHeight="1">
      <c r="A111" s="110"/>
    </row>
    <row r="112" spans="1:19">
      <c r="A112" s="14" t="s">
        <v>79</v>
      </c>
    </row>
    <row r="113" spans="1:11" ht="6.75" customHeight="1">
      <c r="A113" s="110"/>
    </row>
    <row r="114" spans="1:11" ht="15.75" customHeight="1">
      <c r="A114" s="126" t="s">
        <v>80</v>
      </c>
      <c r="B114" s="17" t="s">
        <v>81</v>
      </c>
      <c r="C114" s="76" t="s">
        <v>82</v>
      </c>
      <c r="D114" s="17" t="s">
        <v>83</v>
      </c>
      <c r="E114" s="17" t="s">
        <v>84</v>
      </c>
      <c r="G114" s="81"/>
      <c r="H114" s="81"/>
      <c r="I114" s="81"/>
      <c r="J114" s="81"/>
      <c r="K114" s="81"/>
    </row>
    <row r="115" spans="1:11" ht="15">
      <c r="A115" s="127" t="s">
        <v>85</v>
      </c>
      <c r="B115" s="128">
        <v>72881683.730000004</v>
      </c>
      <c r="C115" s="128">
        <v>75031683.730000004</v>
      </c>
      <c r="D115" s="128">
        <v>2150000</v>
      </c>
      <c r="E115" s="36">
        <v>0</v>
      </c>
      <c r="G115" s="81"/>
      <c r="H115" s="81"/>
      <c r="I115" s="81"/>
      <c r="J115" s="81"/>
      <c r="K115" s="81"/>
    </row>
    <row r="116" spans="1:11" s="110" customFormat="1" ht="15">
      <c r="A116" s="129" t="s">
        <v>86</v>
      </c>
      <c r="B116" s="130">
        <f>SUM(B115)</f>
        <v>72881683.730000004</v>
      </c>
      <c r="C116" s="130">
        <f t="shared" ref="C116:D116" si="1">SUM(C115)</f>
        <v>75031683.730000004</v>
      </c>
      <c r="D116" s="130">
        <f t="shared" si="1"/>
        <v>2150000</v>
      </c>
      <c r="E116" s="131">
        <v>0</v>
      </c>
      <c r="H116" s="81"/>
      <c r="I116" s="81"/>
      <c r="J116" s="81"/>
      <c r="K116" s="81"/>
    </row>
    <row r="117" spans="1:11" ht="15">
      <c r="A117" s="127" t="s">
        <v>87</v>
      </c>
      <c r="B117" s="128">
        <v>4642106.1100000003</v>
      </c>
      <c r="C117" s="128">
        <v>4633354.5599999996</v>
      </c>
      <c r="D117" s="128">
        <v>-8751.5499999999993</v>
      </c>
      <c r="E117" s="36">
        <v>0</v>
      </c>
      <c r="H117" s="81"/>
      <c r="I117" s="81"/>
      <c r="J117" s="81"/>
      <c r="K117" s="81"/>
    </row>
    <row r="118" spans="1:11" ht="15">
      <c r="A118" s="127" t="s">
        <v>88</v>
      </c>
      <c r="B118" s="128">
        <v>89292.97</v>
      </c>
      <c r="C118" s="128">
        <v>89292.97</v>
      </c>
      <c r="D118" s="128"/>
      <c r="E118" s="36">
        <v>0</v>
      </c>
      <c r="G118" s="81"/>
      <c r="H118" s="81"/>
      <c r="I118" s="81"/>
      <c r="J118" s="81"/>
      <c r="K118" s="81"/>
    </row>
    <row r="119" spans="1:11" ht="15">
      <c r="A119" s="127" t="s">
        <v>89</v>
      </c>
      <c r="B119" s="128">
        <v>9790336.3499999996</v>
      </c>
      <c r="C119" s="128">
        <v>9756913.8000000007</v>
      </c>
      <c r="D119" s="128">
        <v>-33422.550000000003</v>
      </c>
      <c r="E119" s="36">
        <v>0</v>
      </c>
      <c r="G119" s="81"/>
      <c r="H119" s="81"/>
      <c r="I119" s="81"/>
      <c r="J119" s="81"/>
      <c r="K119" s="81"/>
    </row>
    <row r="120" spans="1:11" ht="15">
      <c r="A120" s="127" t="s">
        <v>90</v>
      </c>
      <c r="B120" s="128">
        <v>1139265.26</v>
      </c>
      <c r="C120" s="128">
        <v>1143190.26</v>
      </c>
      <c r="D120" s="128">
        <v>3925</v>
      </c>
      <c r="E120" s="36">
        <v>0</v>
      </c>
      <c r="G120" s="81"/>
      <c r="H120" s="81"/>
      <c r="I120" s="81"/>
      <c r="J120" s="132"/>
      <c r="K120" s="81"/>
    </row>
    <row r="121" spans="1:11" ht="15">
      <c r="A121" s="127" t="s">
        <v>91</v>
      </c>
      <c r="B121" s="128">
        <v>1736308.91</v>
      </c>
      <c r="C121" s="128">
        <v>2073902.4</v>
      </c>
      <c r="D121" s="128">
        <v>337593.49</v>
      </c>
      <c r="E121" s="36">
        <v>0</v>
      </c>
      <c r="G121" s="81"/>
      <c r="H121" s="81"/>
      <c r="I121" s="81"/>
      <c r="J121" s="132"/>
      <c r="K121" s="81"/>
    </row>
    <row r="122" spans="1:11" ht="15">
      <c r="A122" s="127" t="s">
        <v>92</v>
      </c>
      <c r="B122" s="128">
        <v>86500</v>
      </c>
      <c r="C122" s="128">
        <v>86500</v>
      </c>
      <c r="D122" s="128"/>
      <c r="E122" s="36">
        <v>0</v>
      </c>
      <c r="G122" s="81"/>
      <c r="H122" s="81"/>
      <c r="I122" s="81"/>
      <c r="J122" s="132"/>
      <c r="K122" s="81"/>
    </row>
    <row r="123" spans="1:11" ht="15">
      <c r="A123" s="127" t="s">
        <v>93</v>
      </c>
      <c r="B123" s="128">
        <v>229029.34</v>
      </c>
      <c r="C123" s="128">
        <v>268461.34000000003</v>
      </c>
      <c r="D123" s="128">
        <v>39432</v>
      </c>
      <c r="E123" s="36">
        <v>0</v>
      </c>
      <c r="G123" s="81"/>
      <c r="H123" s="81"/>
      <c r="I123" s="81"/>
      <c r="J123" s="132"/>
      <c r="K123" s="81"/>
    </row>
    <row r="124" spans="1:11" ht="15">
      <c r="A124" s="127" t="s">
        <v>94</v>
      </c>
      <c r="B124" s="128">
        <v>3640524.32</v>
      </c>
      <c r="C124" s="128">
        <v>3640524.32</v>
      </c>
      <c r="D124" s="128"/>
      <c r="E124" s="36">
        <v>0</v>
      </c>
      <c r="G124" s="81"/>
      <c r="H124" s="81"/>
      <c r="I124" s="81"/>
      <c r="J124" s="132"/>
      <c r="K124" s="81"/>
    </row>
    <row r="125" spans="1:11" ht="15">
      <c r="A125" s="127" t="s">
        <v>95</v>
      </c>
      <c r="B125" s="128">
        <v>1914740.94</v>
      </c>
      <c r="C125" s="128">
        <v>2014012.81</v>
      </c>
      <c r="D125" s="128">
        <v>99271.87</v>
      </c>
      <c r="E125" s="36">
        <v>0</v>
      </c>
      <c r="G125" s="81"/>
      <c r="H125" s="81"/>
      <c r="I125" s="81"/>
      <c r="J125" s="132"/>
      <c r="K125" s="81"/>
    </row>
    <row r="126" spans="1:11" ht="15">
      <c r="A126" s="127" t="s">
        <v>96</v>
      </c>
      <c r="B126" s="128">
        <v>203127.1</v>
      </c>
      <c r="C126" s="128">
        <v>467372.62</v>
      </c>
      <c r="D126" s="128">
        <v>264245.52</v>
      </c>
      <c r="E126" s="36">
        <v>0</v>
      </c>
      <c r="G126" s="81"/>
      <c r="H126" s="81"/>
      <c r="I126" s="81"/>
      <c r="J126" s="132"/>
      <c r="K126" s="81"/>
    </row>
    <row r="127" spans="1:11" ht="15">
      <c r="A127" s="127" t="s">
        <v>97</v>
      </c>
      <c r="B127" s="128">
        <v>2027639.38</v>
      </c>
      <c r="C127" s="128">
        <v>2027639.38</v>
      </c>
      <c r="D127" s="128"/>
      <c r="E127" s="36">
        <v>0</v>
      </c>
      <c r="G127" s="81"/>
      <c r="H127" s="81"/>
      <c r="I127" s="81"/>
      <c r="J127" s="132"/>
      <c r="K127" s="81"/>
    </row>
    <row r="128" spans="1:11" ht="15">
      <c r="A128" s="127" t="s">
        <v>98</v>
      </c>
      <c r="B128" s="128">
        <v>169000</v>
      </c>
      <c r="C128" s="128">
        <v>169000</v>
      </c>
      <c r="D128" s="128"/>
      <c r="E128" s="36">
        <v>0</v>
      </c>
      <c r="G128" s="81"/>
      <c r="H128" s="81"/>
      <c r="I128" s="81"/>
      <c r="J128" s="132"/>
      <c r="K128" s="81"/>
    </row>
    <row r="129" spans="1:11" ht="15">
      <c r="A129" s="127" t="s">
        <v>99</v>
      </c>
      <c r="B129" s="128">
        <v>16450</v>
      </c>
      <c r="C129" s="128">
        <v>16450</v>
      </c>
      <c r="D129" s="128"/>
      <c r="E129" s="36">
        <v>0</v>
      </c>
      <c r="G129" s="81"/>
      <c r="H129" s="81"/>
      <c r="I129" s="81"/>
      <c r="J129" s="132"/>
      <c r="K129" s="81"/>
    </row>
    <row r="130" spans="1:11" ht="15">
      <c r="A130" s="127" t="s">
        <v>100</v>
      </c>
      <c r="B130" s="128">
        <v>760117.84</v>
      </c>
      <c r="C130" s="128">
        <v>1217717.8400000001</v>
      </c>
      <c r="D130" s="128">
        <v>457600</v>
      </c>
      <c r="E130" s="36">
        <v>0</v>
      </c>
      <c r="G130" s="81"/>
      <c r="H130" s="81"/>
      <c r="I130" s="81"/>
      <c r="J130" s="132"/>
      <c r="K130" s="81"/>
    </row>
    <row r="131" spans="1:11" ht="15">
      <c r="A131" s="127" t="s">
        <v>101</v>
      </c>
      <c r="B131" s="128">
        <v>440458</v>
      </c>
      <c r="C131" s="128">
        <v>440458</v>
      </c>
      <c r="D131" s="128"/>
      <c r="E131" s="36">
        <v>0</v>
      </c>
      <c r="G131" s="81"/>
      <c r="H131" s="81"/>
      <c r="I131" s="81"/>
      <c r="J131" s="132"/>
      <c r="K131" s="81"/>
    </row>
    <row r="132" spans="1:11" ht="15">
      <c r="A132" s="127" t="s">
        <v>102</v>
      </c>
      <c r="B132" s="128">
        <v>1011910.52</v>
      </c>
      <c r="C132" s="128">
        <v>1011910.52</v>
      </c>
      <c r="D132" s="128"/>
      <c r="E132" s="36">
        <v>0</v>
      </c>
      <c r="G132" s="81"/>
      <c r="H132" s="81"/>
      <c r="I132" s="81"/>
      <c r="J132" s="132"/>
      <c r="K132" s="81"/>
    </row>
    <row r="133" spans="1:11" ht="15">
      <c r="A133" s="127" t="s">
        <v>103</v>
      </c>
      <c r="B133" s="128">
        <v>270790.40999999997</v>
      </c>
      <c r="C133" s="128">
        <v>270790.40999999997</v>
      </c>
      <c r="D133" s="128"/>
      <c r="E133" s="36">
        <v>0</v>
      </c>
      <c r="G133" s="81"/>
      <c r="H133" s="81"/>
      <c r="I133" s="81"/>
      <c r="J133" s="132"/>
      <c r="K133" s="81"/>
    </row>
    <row r="134" spans="1:11" ht="15">
      <c r="A134" s="127" t="s">
        <v>104</v>
      </c>
      <c r="B134" s="128">
        <v>3944380.16</v>
      </c>
      <c r="C134" s="128">
        <v>3982062.12</v>
      </c>
      <c r="D134" s="128">
        <v>37681.96</v>
      </c>
      <c r="E134" s="36">
        <v>0</v>
      </c>
      <c r="G134" s="81"/>
      <c r="H134" s="81"/>
      <c r="I134" s="81"/>
      <c r="J134" s="132"/>
      <c r="K134" s="81"/>
    </row>
    <row r="135" spans="1:11" ht="15">
      <c r="A135" s="127" t="s">
        <v>105</v>
      </c>
      <c r="B135" s="128">
        <v>7788468.1299999999</v>
      </c>
      <c r="C135" s="128">
        <v>7826055.9299999997</v>
      </c>
      <c r="D135" s="128">
        <v>37587.800000000003</v>
      </c>
      <c r="E135" s="36">
        <v>0</v>
      </c>
      <c r="G135" s="81"/>
      <c r="H135" s="81"/>
      <c r="I135" s="81"/>
      <c r="J135" s="132"/>
      <c r="K135" s="81"/>
    </row>
    <row r="136" spans="1:11" ht="15">
      <c r="A136" s="127" t="s">
        <v>106</v>
      </c>
      <c r="B136" s="128">
        <v>402720.84</v>
      </c>
      <c r="C136" s="128">
        <v>792838.39</v>
      </c>
      <c r="D136" s="128">
        <v>390117.55</v>
      </c>
      <c r="E136" s="36">
        <v>0</v>
      </c>
      <c r="G136" s="81"/>
      <c r="H136" s="81"/>
      <c r="I136" s="81"/>
      <c r="J136" s="132"/>
      <c r="K136" s="81"/>
    </row>
    <row r="137" spans="1:11" ht="15">
      <c r="A137" s="129" t="s">
        <v>107</v>
      </c>
      <c r="B137" s="133">
        <f>SUM(B117:B136)</f>
        <v>40303166.580000006</v>
      </c>
      <c r="C137" s="133">
        <f t="shared" ref="C137:D137" si="2">SUM(C117:C136)</f>
        <v>41928447.670000002</v>
      </c>
      <c r="D137" s="133">
        <f t="shared" si="2"/>
        <v>1625281.09</v>
      </c>
      <c r="E137" s="37">
        <v>0</v>
      </c>
      <c r="G137" s="81"/>
      <c r="H137" s="81"/>
      <c r="I137" s="81"/>
      <c r="J137" s="132"/>
      <c r="K137" s="81"/>
    </row>
    <row r="138" spans="1:11" ht="15">
      <c r="A138" s="127" t="s">
        <v>108</v>
      </c>
      <c r="B138" s="128">
        <v>4989860.49</v>
      </c>
      <c r="C138" s="128">
        <v>8667584.3100000005</v>
      </c>
      <c r="D138" s="128">
        <v>3677723.82</v>
      </c>
      <c r="E138" s="37"/>
      <c r="G138" s="81"/>
      <c r="H138" s="81"/>
      <c r="I138" s="81"/>
      <c r="J138" s="132"/>
      <c r="K138" s="81"/>
    </row>
    <row r="139" spans="1:11" ht="15">
      <c r="A139" s="127" t="s">
        <v>109</v>
      </c>
      <c r="B139" s="128">
        <v>3077487.16</v>
      </c>
      <c r="C139" s="128">
        <v>3516417</v>
      </c>
      <c r="D139" s="128">
        <v>438929.84</v>
      </c>
      <c r="E139" s="37"/>
      <c r="G139" s="81"/>
      <c r="H139" s="81"/>
      <c r="I139" s="81"/>
      <c r="J139" s="132"/>
      <c r="K139" s="81"/>
    </row>
    <row r="140" spans="1:11" ht="15">
      <c r="A140" s="127" t="s">
        <v>110</v>
      </c>
      <c r="B140" s="128">
        <v>67260.740000000005</v>
      </c>
      <c r="C140" s="128">
        <v>75225.350000000006</v>
      </c>
      <c r="D140" s="128">
        <v>7964.61</v>
      </c>
      <c r="E140" s="37"/>
      <c r="G140" s="81"/>
      <c r="H140" s="81"/>
      <c r="I140" s="81"/>
      <c r="J140" s="132"/>
      <c r="K140" s="81"/>
    </row>
    <row r="141" spans="1:11" ht="15">
      <c r="A141" s="127" t="s">
        <v>111</v>
      </c>
      <c r="B141" s="128">
        <v>8132317.4199999999</v>
      </c>
      <c r="C141" s="128">
        <v>8599498.5500000007</v>
      </c>
      <c r="D141" s="128">
        <v>467181.13</v>
      </c>
      <c r="E141" s="37"/>
      <c r="G141" s="81"/>
      <c r="H141" s="81"/>
      <c r="I141" s="81"/>
      <c r="J141" s="132"/>
      <c r="K141" s="81"/>
    </row>
    <row r="142" spans="1:11" ht="15">
      <c r="A142" s="127" t="s">
        <v>112</v>
      </c>
      <c r="B142" s="128">
        <v>590896.81999999995</v>
      </c>
      <c r="C142" s="128">
        <v>702181.29</v>
      </c>
      <c r="D142" s="128">
        <v>111284.47</v>
      </c>
      <c r="E142" s="37"/>
      <c r="G142" s="81"/>
      <c r="H142" s="81"/>
      <c r="I142" s="81"/>
      <c r="J142" s="132"/>
      <c r="K142" s="81"/>
    </row>
    <row r="143" spans="1:11" ht="15">
      <c r="A143" s="127" t="s">
        <v>113</v>
      </c>
      <c r="B143" s="128">
        <v>962238.44</v>
      </c>
      <c r="C143" s="128">
        <v>1127950.6499999999</v>
      </c>
      <c r="D143" s="128">
        <v>165712.21</v>
      </c>
      <c r="E143" s="37"/>
      <c r="G143" s="81"/>
      <c r="H143" s="81"/>
      <c r="I143" s="81"/>
      <c r="J143" s="81"/>
      <c r="K143" s="81"/>
    </row>
    <row r="144" spans="1:11" ht="15">
      <c r="A144" s="127" t="s">
        <v>114</v>
      </c>
      <c r="B144" s="128">
        <v>47575</v>
      </c>
      <c r="C144" s="128">
        <v>56225</v>
      </c>
      <c r="D144" s="128">
        <v>8650</v>
      </c>
      <c r="E144" s="37"/>
      <c r="G144" s="81"/>
      <c r="H144" s="81"/>
      <c r="I144" s="81"/>
      <c r="J144" s="81"/>
      <c r="K144" s="81"/>
    </row>
    <row r="145" spans="1:11" ht="15">
      <c r="A145" s="127" t="s">
        <v>115</v>
      </c>
      <c r="B145" s="128">
        <v>130173.54</v>
      </c>
      <c r="C145" s="128">
        <v>152873.48000000001</v>
      </c>
      <c r="D145" s="128">
        <v>22699.94</v>
      </c>
      <c r="E145" s="37"/>
      <c r="G145" s="81"/>
      <c r="H145" s="81"/>
      <c r="I145" s="81"/>
      <c r="J145" s="81"/>
      <c r="K145" s="81"/>
    </row>
    <row r="146" spans="1:11" ht="15">
      <c r="A146" s="127" t="s">
        <v>116</v>
      </c>
      <c r="B146" s="128">
        <v>2428912.73</v>
      </c>
      <c r="C146" s="128">
        <v>2792629.46</v>
      </c>
      <c r="D146" s="128">
        <v>363716.73</v>
      </c>
      <c r="E146" s="37"/>
      <c r="G146" s="81"/>
      <c r="H146" s="81"/>
      <c r="I146" s="81"/>
      <c r="J146" s="81"/>
      <c r="K146" s="81"/>
    </row>
    <row r="147" spans="1:11" ht="15">
      <c r="A147" s="127" t="s">
        <v>117</v>
      </c>
      <c r="B147" s="128">
        <v>1053018.8799999999</v>
      </c>
      <c r="C147" s="128">
        <v>1244492.95</v>
      </c>
      <c r="D147" s="128">
        <v>191474.07</v>
      </c>
      <c r="E147" s="37"/>
      <c r="G147" s="81"/>
      <c r="H147" s="81"/>
      <c r="I147" s="81"/>
      <c r="J147" s="81"/>
      <c r="K147" s="81"/>
    </row>
    <row r="148" spans="1:11" ht="15">
      <c r="A148" s="127" t="s">
        <v>118</v>
      </c>
      <c r="B148" s="128">
        <v>174223.54</v>
      </c>
      <c r="C148" s="128">
        <v>211438.79</v>
      </c>
      <c r="D148" s="128">
        <v>37215.25</v>
      </c>
      <c r="E148" s="37"/>
      <c r="G148" s="81"/>
      <c r="H148" s="81"/>
      <c r="I148" s="81"/>
      <c r="J148" s="81"/>
      <c r="K148" s="81"/>
    </row>
    <row r="149" spans="1:11" ht="15">
      <c r="A149" s="127" t="s">
        <v>119</v>
      </c>
      <c r="B149" s="128">
        <v>1841848.82</v>
      </c>
      <c r="C149" s="128">
        <v>1970863.57</v>
      </c>
      <c r="D149" s="128">
        <v>129014.75</v>
      </c>
      <c r="E149" s="37"/>
      <c r="G149" s="81"/>
      <c r="H149" s="81"/>
      <c r="I149" s="81"/>
      <c r="J149" s="81"/>
      <c r="K149" s="81"/>
    </row>
    <row r="150" spans="1:11" ht="15">
      <c r="A150" s="127" t="s">
        <v>120</v>
      </c>
      <c r="B150" s="128">
        <v>16450</v>
      </c>
      <c r="C150" s="128">
        <v>16450</v>
      </c>
      <c r="D150" s="128"/>
      <c r="E150" s="37"/>
      <c r="G150" s="81"/>
      <c r="H150" s="81"/>
      <c r="I150" s="81"/>
      <c r="J150" s="81"/>
      <c r="K150" s="81"/>
    </row>
    <row r="151" spans="1:11" ht="15">
      <c r="A151" s="127" t="s">
        <v>121</v>
      </c>
      <c r="B151" s="128">
        <v>760117.84</v>
      </c>
      <c r="C151" s="128">
        <v>760117.84</v>
      </c>
      <c r="D151" s="128"/>
      <c r="E151" s="37"/>
      <c r="G151" s="81"/>
      <c r="H151" s="81"/>
      <c r="I151" s="81"/>
      <c r="J151" s="81"/>
      <c r="K151" s="81"/>
    </row>
    <row r="152" spans="1:11" ht="15">
      <c r="A152" s="127" t="s">
        <v>122</v>
      </c>
      <c r="B152" s="128">
        <v>352656.4</v>
      </c>
      <c r="C152" s="128">
        <v>396702.2</v>
      </c>
      <c r="D152" s="128">
        <v>44045.8</v>
      </c>
      <c r="E152" s="37"/>
      <c r="G152" s="81"/>
      <c r="H152" s="81"/>
      <c r="I152" s="81"/>
      <c r="J152" s="81"/>
      <c r="K152" s="81"/>
    </row>
    <row r="153" spans="1:11" ht="15">
      <c r="A153" s="127" t="s">
        <v>123</v>
      </c>
      <c r="B153" s="128">
        <v>483729.97</v>
      </c>
      <c r="C153" s="128">
        <v>584921.03</v>
      </c>
      <c r="D153" s="128">
        <v>101191.06</v>
      </c>
      <c r="E153" s="37"/>
      <c r="G153" s="81"/>
      <c r="H153" s="81"/>
      <c r="I153" s="81"/>
      <c r="J153" s="81"/>
      <c r="K153" s="81"/>
    </row>
    <row r="154" spans="1:11" ht="15">
      <c r="A154" s="127" t="s">
        <v>124</v>
      </c>
      <c r="B154" s="128">
        <v>180575.12</v>
      </c>
      <c r="C154" s="128">
        <v>208525.55</v>
      </c>
      <c r="D154" s="128">
        <v>27950.43</v>
      </c>
      <c r="E154" s="37"/>
      <c r="G154" s="81"/>
      <c r="H154" s="81"/>
      <c r="I154" s="81"/>
      <c r="J154" s="81"/>
      <c r="K154" s="81"/>
    </row>
    <row r="155" spans="1:11" ht="15">
      <c r="A155" s="127" t="s">
        <v>125</v>
      </c>
      <c r="B155" s="128">
        <v>811153.18</v>
      </c>
      <c r="C155" s="128">
        <v>1005774.77</v>
      </c>
      <c r="D155" s="128">
        <v>194621.59</v>
      </c>
      <c r="E155" s="37"/>
      <c r="G155" s="81"/>
      <c r="H155" s="81"/>
      <c r="I155" s="81"/>
      <c r="J155" s="81"/>
      <c r="K155" s="81"/>
    </row>
    <row r="156" spans="1:11" ht="15">
      <c r="A156" s="127" t="s">
        <v>126</v>
      </c>
      <c r="B156" s="128">
        <v>4800431.47</v>
      </c>
      <c r="C156" s="128">
        <v>5577765.2599999998</v>
      </c>
      <c r="D156" s="128">
        <v>777333.79</v>
      </c>
      <c r="E156" s="37"/>
      <c r="G156" s="81"/>
      <c r="H156" s="81"/>
      <c r="I156" s="81"/>
      <c r="J156" s="81"/>
      <c r="K156" s="81"/>
    </row>
    <row r="157" spans="1:11" ht="15">
      <c r="A157" s="127" t="s">
        <v>127</v>
      </c>
      <c r="B157" s="128">
        <v>188778.4</v>
      </c>
      <c r="C157" s="128">
        <v>238263.84</v>
      </c>
      <c r="D157" s="128">
        <v>49485.440000000002</v>
      </c>
      <c r="E157" s="37"/>
      <c r="G157" s="81"/>
      <c r="H157" s="81"/>
      <c r="I157" s="81"/>
      <c r="J157" s="81"/>
      <c r="K157" s="81"/>
    </row>
    <row r="158" spans="1:11" ht="15">
      <c r="A158" s="129" t="s">
        <v>128</v>
      </c>
      <c r="B158" s="134">
        <f>SUM(B138:B157)</f>
        <v>31089705.959999993</v>
      </c>
      <c r="C158" s="134">
        <f t="shared" ref="C158:D158" si="3">SUM(C138:C157)</f>
        <v>37905900.890000001</v>
      </c>
      <c r="D158" s="134">
        <f t="shared" si="3"/>
        <v>6816194.9299999997</v>
      </c>
      <c r="E158" s="37">
        <v>0</v>
      </c>
      <c r="G158" s="81"/>
      <c r="H158" s="81"/>
      <c r="I158" s="81"/>
      <c r="J158" s="81"/>
      <c r="K158" s="81"/>
    </row>
    <row r="159" spans="1:11" ht="14.25" customHeight="1">
      <c r="A159" s="126" t="s">
        <v>20</v>
      </c>
      <c r="B159" s="40">
        <f>B116+B137-B158</f>
        <v>82095144.350000009</v>
      </c>
      <c r="C159" s="40">
        <f t="shared" ref="C159:D159" si="4">C116+C137-C158</f>
        <v>79054230.510000005</v>
      </c>
      <c r="D159" s="40">
        <f t="shared" si="4"/>
        <v>-3040913.84</v>
      </c>
      <c r="E159" s="62">
        <f>SUM(E116:E157)</f>
        <v>0</v>
      </c>
      <c r="G159" s="81"/>
      <c r="H159" s="81"/>
      <c r="I159" s="81"/>
      <c r="J159" s="81"/>
      <c r="K159" s="81"/>
    </row>
    <row r="161" spans="1:5" ht="21.75" customHeight="1">
      <c r="A161" s="16" t="s">
        <v>129</v>
      </c>
      <c r="B161" s="17" t="s">
        <v>81</v>
      </c>
      <c r="C161" s="17" t="s">
        <v>82</v>
      </c>
      <c r="D161" s="17" t="s">
        <v>83</v>
      </c>
      <c r="E161" s="17" t="s">
        <v>84</v>
      </c>
    </row>
    <row r="162" spans="1:5">
      <c r="A162" s="18" t="s">
        <v>130</v>
      </c>
      <c r="B162" s="19"/>
      <c r="C162" s="19"/>
      <c r="D162" s="19"/>
      <c r="E162" s="19"/>
    </row>
    <row r="163" spans="1:5">
      <c r="A163" s="20" t="s">
        <v>131</v>
      </c>
      <c r="B163" s="21"/>
      <c r="C163" s="21"/>
      <c r="D163" s="21"/>
      <c r="E163" s="21"/>
    </row>
    <row r="164" spans="1:5">
      <c r="A164" s="20" t="s">
        <v>132</v>
      </c>
      <c r="B164" s="21"/>
      <c r="C164" s="21"/>
      <c r="D164" s="21"/>
      <c r="E164" s="21"/>
    </row>
    <row r="165" spans="1:5">
      <c r="A165" s="27"/>
      <c r="B165" s="26"/>
      <c r="C165" s="26"/>
      <c r="D165" s="26"/>
      <c r="E165" s="26"/>
    </row>
    <row r="166" spans="1:5" ht="14.25" customHeight="1">
      <c r="A166" s="126" t="s">
        <v>20</v>
      </c>
      <c r="B166" s="62">
        <f>SUM(B162:B165)</f>
        <v>0</v>
      </c>
      <c r="C166" s="62">
        <f>SUM(C162:C165)</f>
        <v>0</v>
      </c>
      <c r="D166" s="62">
        <f>SUM(D162:D165)</f>
        <v>0</v>
      </c>
      <c r="E166" s="62">
        <f>SUM(E162:E165)</f>
        <v>0</v>
      </c>
    </row>
    <row r="168" spans="1:5" ht="27" customHeight="1">
      <c r="A168" s="16" t="s">
        <v>133</v>
      </c>
      <c r="B168" s="17" t="s">
        <v>9</v>
      </c>
      <c r="D168" s="135"/>
    </row>
    <row r="169" spans="1:5">
      <c r="A169" s="18" t="s">
        <v>134</v>
      </c>
      <c r="B169" s="19"/>
    </row>
    <row r="170" spans="1:5" ht="10.5" customHeight="1">
      <c r="A170" s="60"/>
      <c r="B170" s="21"/>
    </row>
    <row r="171" spans="1:5" ht="5.25" customHeight="1">
      <c r="A171" s="27"/>
      <c r="B171" s="26"/>
    </row>
    <row r="174" spans="1:5" ht="22.5" customHeight="1">
      <c r="A174" s="136" t="s">
        <v>135</v>
      </c>
      <c r="B174" s="137" t="s">
        <v>9</v>
      </c>
      <c r="C174" s="138" t="s">
        <v>136</v>
      </c>
    </row>
    <row r="175" spans="1:5">
      <c r="A175" s="139"/>
      <c r="B175" s="140"/>
      <c r="C175" s="141"/>
    </row>
    <row r="176" spans="1:5">
      <c r="A176" s="142"/>
      <c r="B176" s="143"/>
      <c r="C176" s="143"/>
    </row>
    <row r="177" spans="1:7">
      <c r="A177" s="144"/>
      <c r="B177" s="145"/>
      <c r="C177" s="145"/>
    </row>
    <row r="178" spans="1:7" hidden="1"/>
    <row r="179" spans="1:7" hidden="1"/>
    <row r="180" spans="1:7" hidden="1"/>
    <row r="181" spans="1:7" hidden="1"/>
    <row r="182" spans="1:7" hidden="1"/>
    <row r="184" spans="1:7">
      <c r="A184" s="10" t="s">
        <v>137</v>
      </c>
    </row>
    <row r="185" spans="1:7" ht="8.25" customHeight="1"/>
    <row r="186" spans="1:7" ht="20.25" customHeight="1">
      <c r="A186" s="136" t="s">
        <v>138</v>
      </c>
      <c r="B186" s="137" t="s">
        <v>9</v>
      </c>
      <c r="C186" s="17" t="s">
        <v>36</v>
      </c>
      <c r="D186" s="17" t="s">
        <v>37</v>
      </c>
      <c r="E186" s="17" t="s">
        <v>38</v>
      </c>
    </row>
    <row r="187" spans="1:7">
      <c r="A187" s="114" t="s">
        <v>139</v>
      </c>
      <c r="B187" s="146"/>
      <c r="C187" s="147"/>
      <c r="D187" s="146"/>
      <c r="E187" s="146"/>
    </row>
    <row r="188" spans="1:7">
      <c r="A188" s="1" t="s">
        <v>140</v>
      </c>
      <c r="B188" s="128">
        <v>152454.82999999999</v>
      </c>
      <c r="C188" s="23">
        <f t="shared" ref="C188:C202" si="5">+B188</f>
        <v>152454.82999999999</v>
      </c>
      <c r="D188" s="37"/>
      <c r="E188" s="37"/>
    </row>
    <row r="189" spans="1:7">
      <c r="A189" s="1" t="s">
        <v>141</v>
      </c>
      <c r="B189" s="128">
        <v>366536.65</v>
      </c>
      <c r="C189" s="23">
        <f t="shared" si="5"/>
        <v>366536.65</v>
      </c>
      <c r="D189" s="37"/>
      <c r="E189" s="37"/>
    </row>
    <row r="190" spans="1:7" ht="15">
      <c r="A190" s="1" t="s">
        <v>143</v>
      </c>
      <c r="B190" s="128">
        <v>657155.85</v>
      </c>
      <c r="C190" s="23">
        <f t="shared" si="5"/>
        <v>657155.85</v>
      </c>
      <c r="D190" s="37"/>
      <c r="E190" s="37"/>
      <c r="G190" s="81"/>
    </row>
    <row r="191" spans="1:7" ht="15">
      <c r="A191" s="1" t="s">
        <v>142</v>
      </c>
      <c r="B191" s="128">
        <v>983875.17</v>
      </c>
      <c r="C191" s="33">
        <f t="shared" si="5"/>
        <v>983875.17</v>
      </c>
      <c r="D191" s="37"/>
      <c r="E191" s="37"/>
      <c r="G191" s="81"/>
    </row>
    <row r="192" spans="1:7" ht="15">
      <c r="A192" s="1" t="s">
        <v>144</v>
      </c>
      <c r="B192" s="128">
        <v>159087.25</v>
      </c>
      <c r="C192" s="23">
        <f t="shared" si="5"/>
        <v>159087.25</v>
      </c>
      <c r="D192" s="37"/>
      <c r="E192" s="37"/>
      <c r="G192" s="81"/>
    </row>
    <row r="193" spans="1:16" ht="15">
      <c r="A193" s="1" t="s">
        <v>145</v>
      </c>
      <c r="B193" s="128">
        <v>43348.44</v>
      </c>
      <c r="C193" s="23">
        <f t="shared" si="5"/>
        <v>43348.44</v>
      </c>
      <c r="D193" s="37"/>
      <c r="E193" s="37"/>
      <c r="G193" s="81"/>
    </row>
    <row r="194" spans="1:16" ht="15">
      <c r="A194" s="1" t="s">
        <v>146</v>
      </c>
      <c r="B194" s="128">
        <v>211495.3</v>
      </c>
      <c r="C194" s="23">
        <f t="shared" si="5"/>
        <v>211495.3</v>
      </c>
      <c r="D194" s="37"/>
      <c r="E194" s="37"/>
      <c r="G194" s="81"/>
    </row>
    <row r="195" spans="1:16" ht="15">
      <c r="A195" s="1" t="s">
        <v>147</v>
      </c>
      <c r="B195" s="128">
        <v>76076</v>
      </c>
      <c r="C195" s="23">
        <f t="shared" si="5"/>
        <v>76076</v>
      </c>
      <c r="D195" s="37"/>
      <c r="E195" s="37"/>
      <c r="G195" s="81"/>
    </row>
    <row r="196" spans="1:16" ht="15">
      <c r="A196" s="1" t="s">
        <v>148</v>
      </c>
      <c r="B196" s="128">
        <v>781176.16</v>
      </c>
      <c r="C196" s="23">
        <f t="shared" si="5"/>
        <v>781176.16</v>
      </c>
      <c r="D196" s="37"/>
      <c r="E196" s="37"/>
      <c r="G196" s="81"/>
    </row>
    <row r="197" spans="1:16" ht="15">
      <c r="A197" s="1" t="s">
        <v>149</v>
      </c>
      <c r="B197" s="128">
        <v>2246.17</v>
      </c>
      <c r="C197" s="23">
        <f t="shared" si="5"/>
        <v>2246.17</v>
      </c>
      <c r="D197" s="37"/>
      <c r="E197" s="37"/>
      <c r="G197" s="81"/>
    </row>
    <row r="198" spans="1:16" ht="15">
      <c r="A198" s="1" t="s">
        <v>150</v>
      </c>
      <c r="B198" s="128">
        <v>206.55</v>
      </c>
      <c r="C198" s="23">
        <f t="shared" si="5"/>
        <v>206.55</v>
      </c>
      <c r="D198" s="37"/>
      <c r="E198" s="37"/>
      <c r="G198" s="81"/>
    </row>
    <row r="199" spans="1:16" ht="15">
      <c r="A199" s="1" t="s">
        <v>151</v>
      </c>
      <c r="B199" s="128">
        <v>1853.41</v>
      </c>
      <c r="C199" s="23">
        <f t="shared" si="5"/>
        <v>1853.41</v>
      </c>
      <c r="D199" s="37"/>
      <c r="E199" s="37"/>
      <c r="G199" s="81"/>
    </row>
    <row r="200" spans="1:16" ht="15">
      <c r="A200" s="1" t="s">
        <v>152</v>
      </c>
      <c r="B200" s="128">
        <v>23010.62</v>
      </c>
      <c r="C200" s="23">
        <f t="shared" si="5"/>
        <v>23010.62</v>
      </c>
      <c r="D200" s="37"/>
      <c r="E200" s="37"/>
      <c r="G200" s="81"/>
    </row>
    <row r="201" spans="1:16" ht="15">
      <c r="A201" s="1" t="s">
        <v>153</v>
      </c>
      <c r="B201" s="128">
        <v>1129.75</v>
      </c>
      <c r="C201" s="23">
        <f t="shared" si="5"/>
        <v>1129.75</v>
      </c>
      <c r="D201" s="37"/>
      <c r="E201" s="37"/>
      <c r="G201" s="81"/>
    </row>
    <row r="202" spans="1:16" ht="15">
      <c r="A202" s="1" t="s">
        <v>154</v>
      </c>
      <c r="B202" s="128">
        <v>4500</v>
      </c>
      <c r="C202" s="23">
        <f t="shared" si="5"/>
        <v>4500</v>
      </c>
      <c r="D202" s="37"/>
      <c r="E202" s="37">
        <v>4500</v>
      </c>
      <c r="G202" s="81"/>
    </row>
    <row r="203" spans="1:16" ht="14.25" customHeight="1">
      <c r="A203" s="16" t="s">
        <v>20</v>
      </c>
      <c r="B203" s="28">
        <f>SUM(B188:B202)</f>
        <v>3464152.15</v>
      </c>
      <c r="C203" s="28">
        <f>SUM(C188:C202)</f>
        <v>3464152.15</v>
      </c>
      <c r="D203" s="62">
        <f>SUM(D187:D199)</f>
        <v>0</v>
      </c>
      <c r="E203" s="62">
        <f>SUM(E156:E199)</f>
        <v>0</v>
      </c>
    </row>
    <row r="205" spans="1:16" ht="7.5" customHeight="1"/>
    <row r="206" spans="1:16">
      <c r="A206" s="148" t="s">
        <v>155</v>
      </c>
      <c r="B206" s="149"/>
      <c r="C206" s="3"/>
      <c r="D206" s="63"/>
    </row>
    <row r="207" spans="1:16">
      <c r="A207" s="45" t="s">
        <v>30</v>
      </c>
      <c r="B207" s="273" t="s">
        <v>31</v>
      </c>
      <c r="C207" s="274"/>
      <c r="D207" s="275"/>
      <c r="E207" s="47" t="s">
        <v>32</v>
      </c>
      <c r="F207" s="64" t="s">
        <v>33</v>
      </c>
    </row>
    <row r="208" spans="1:16" s="35" customFormat="1">
      <c r="A208" s="150" t="s">
        <v>156</v>
      </c>
      <c r="B208" s="150" t="s">
        <v>157</v>
      </c>
      <c r="C208" s="151"/>
      <c r="D208" s="152"/>
      <c r="E208" s="153">
        <v>57344.6</v>
      </c>
      <c r="F208" s="154" t="s">
        <v>158</v>
      </c>
      <c r="H208" s="1"/>
      <c r="I208" s="1"/>
      <c r="J208" s="1"/>
      <c r="K208" s="1"/>
      <c r="L208" s="1"/>
      <c r="M208" s="1"/>
      <c r="N208" s="1"/>
      <c r="O208" s="1"/>
      <c r="P208" s="1"/>
    </row>
    <row r="209" spans="1:16" s="35" customFormat="1">
      <c r="A209" s="150" t="s">
        <v>159</v>
      </c>
      <c r="B209" s="150" t="s">
        <v>160</v>
      </c>
      <c r="C209" s="151"/>
      <c r="D209" s="152"/>
      <c r="E209" s="153">
        <v>12760</v>
      </c>
      <c r="F209" s="154" t="s">
        <v>158</v>
      </c>
      <c r="H209" s="1"/>
      <c r="I209" s="1"/>
      <c r="J209" s="1"/>
      <c r="K209" s="1"/>
      <c r="L209" s="1"/>
      <c r="M209" s="1"/>
      <c r="N209" s="1"/>
      <c r="O209" s="1"/>
      <c r="P209" s="1"/>
    </row>
    <row r="210" spans="1:16" s="35" customFormat="1">
      <c r="A210" s="150" t="s">
        <v>161</v>
      </c>
      <c r="B210" s="150" t="s">
        <v>162</v>
      </c>
      <c r="C210" s="151"/>
      <c r="D210" s="152"/>
      <c r="E210" s="153">
        <v>226916.42</v>
      </c>
      <c r="F210" s="154" t="s">
        <v>158</v>
      </c>
    </row>
    <row r="211" spans="1:16" s="35" customFormat="1">
      <c r="A211" s="150" t="s">
        <v>163</v>
      </c>
      <c r="B211" s="150" t="s">
        <v>164</v>
      </c>
      <c r="C211" s="151"/>
      <c r="D211" s="152"/>
      <c r="E211" s="153">
        <v>131779.4</v>
      </c>
      <c r="F211" s="154" t="s">
        <v>158</v>
      </c>
    </row>
    <row r="212" spans="1:16" s="35" customFormat="1">
      <c r="A212" s="150" t="s">
        <v>165</v>
      </c>
      <c r="B212" s="150" t="s">
        <v>166</v>
      </c>
      <c r="C212" s="151"/>
      <c r="D212" s="152"/>
      <c r="E212" s="153">
        <v>35653.35</v>
      </c>
      <c r="F212" s="154" t="s">
        <v>158</v>
      </c>
    </row>
    <row r="213" spans="1:16" s="35" customFormat="1">
      <c r="A213" s="150" t="s">
        <v>167</v>
      </c>
      <c r="B213" s="150" t="s">
        <v>168</v>
      </c>
      <c r="C213" s="151"/>
      <c r="D213" s="152"/>
      <c r="E213" s="153">
        <v>54520</v>
      </c>
      <c r="F213" s="154" t="s">
        <v>158</v>
      </c>
    </row>
    <row r="214" spans="1:16" s="35" customFormat="1">
      <c r="A214" s="150" t="s">
        <v>169</v>
      </c>
      <c r="B214" s="150" t="s">
        <v>170</v>
      </c>
      <c r="C214" s="151"/>
      <c r="D214" s="152"/>
      <c r="E214" s="153">
        <v>4560.01</v>
      </c>
      <c r="F214" s="154" t="s">
        <v>158</v>
      </c>
    </row>
    <row r="215" spans="1:16" s="35" customFormat="1">
      <c r="A215" s="150" t="s">
        <v>171</v>
      </c>
      <c r="B215" s="150" t="s">
        <v>172</v>
      </c>
      <c r="C215" s="151"/>
      <c r="D215" s="152"/>
      <c r="E215" s="153">
        <v>31551.82</v>
      </c>
      <c r="F215" s="154" t="s">
        <v>158</v>
      </c>
    </row>
    <row r="216" spans="1:16" s="35" customFormat="1">
      <c r="A216" s="150" t="s">
        <v>171</v>
      </c>
      <c r="B216" s="150" t="s">
        <v>172</v>
      </c>
      <c r="C216" s="151"/>
      <c r="D216" s="152"/>
      <c r="E216" s="153">
        <v>2529.9299999999998</v>
      </c>
      <c r="F216" s="154" t="s">
        <v>158</v>
      </c>
    </row>
    <row r="217" spans="1:16" s="35" customFormat="1">
      <c r="A217" s="150" t="s">
        <v>173</v>
      </c>
      <c r="B217" s="150" t="s">
        <v>174</v>
      </c>
      <c r="C217" s="151"/>
      <c r="D217" s="152"/>
      <c r="E217" s="153">
        <v>22869.4</v>
      </c>
      <c r="F217" s="154" t="s">
        <v>158</v>
      </c>
    </row>
    <row r="218" spans="1:16" s="35" customFormat="1">
      <c r="A218" s="150" t="s">
        <v>175</v>
      </c>
      <c r="B218" s="150" t="s">
        <v>176</v>
      </c>
      <c r="C218" s="151"/>
      <c r="D218" s="152"/>
      <c r="E218" s="153">
        <v>589.38</v>
      </c>
      <c r="F218" s="154" t="s">
        <v>158</v>
      </c>
    </row>
    <row r="219" spans="1:16" s="35" customFormat="1">
      <c r="A219" s="150" t="s">
        <v>165</v>
      </c>
      <c r="B219" s="150" t="s">
        <v>177</v>
      </c>
      <c r="C219" s="151"/>
      <c r="D219" s="152"/>
      <c r="E219" s="153">
        <v>10930</v>
      </c>
      <c r="F219" s="154" t="s">
        <v>158</v>
      </c>
    </row>
    <row r="220" spans="1:16" s="35" customFormat="1">
      <c r="A220" s="150" t="s">
        <v>178</v>
      </c>
      <c r="B220" s="150" t="s">
        <v>177</v>
      </c>
      <c r="C220" s="151"/>
      <c r="D220" s="152"/>
      <c r="E220" s="153">
        <v>4542.5600000000004</v>
      </c>
      <c r="F220" s="154" t="s">
        <v>158</v>
      </c>
    </row>
    <row r="221" spans="1:16" s="35" customFormat="1">
      <c r="A221" s="150" t="s">
        <v>179</v>
      </c>
      <c r="B221" s="150" t="s">
        <v>180</v>
      </c>
      <c r="C221" s="151"/>
      <c r="D221" s="152"/>
      <c r="E221" s="153">
        <v>3735.2</v>
      </c>
      <c r="F221" s="154" t="s">
        <v>158</v>
      </c>
    </row>
    <row r="222" spans="1:16" s="35" customFormat="1">
      <c r="A222" s="150" t="s">
        <v>181</v>
      </c>
      <c r="B222" s="150" t="s">
        <v>182</v>
      </c>
      <c r="C222" s="151"/>
      <c r="D222" s="152"/>
      <c r="E222" s="153">
        <v>1049.55</v>
      </c>
      <c r="F222" s="154" t="s">
        <v>158</v>
      </c>
    </row>
    <row r="223" spans="1:16" s="35" customFormat="1">
      <c r="A223" s="150" t="s">
        <v>183</v>
      </c>
      <c r="B223" s="150" t="s">
        <v>184</v>
      </c>
      <c r="C223" s="151"/>
      <c r="D223" s="152"/>
      <c r="E223" s="153">
        <v>9512</v>
      </c>
      <c r="F223" s="154" t="s">
        <v>158</v>
      </c>
    </row>
    <row r="224" spans="1:16" s="35" customFormat="1">
      <c r="A224" s="150" t="s">
        <v>178</v>
      </c>
      <c r="B224" s="150" t="s">
        <v>185</v>
      </c>
      <c r="C224" s="151"/>
      <c r="D224" s="152"/>
      <c r="E224" s="153">
        <v>5776.8</v>
      </c>
      <c r="F224" s="154" t="s">
        <v>158</v>
      </c>
    </row>
    <row r="225" spans="1:18" s="35" customFormat="1">
      <c r="A225" s="150" t="s">
        <v>186</v>
      </c>
      <c r="B225" s="150" t="s">
        <v>187</v>
      </c>
      <c r="C225" s="151"/>
      <c r="D225" s="152"/>
      <c r="E225" s="153">
        <v>1728</v>
      </c>
      <c r="F225" s="154" t="s">
        <v>158</v>
      </c>
    </row>
    <row r="226" spans="1:18" s="35" customFormat="1">
      <c r="A226" s="150" t="s">
        <v>186</v>
      </c>
      <c r="B226" s="150" t="s">
        <v>188</v>
      </c>
      <c r="C226" s="151"/>
      <c r="D226" s="152"/>
      <c r="E226" s="153">
        <v>690</v>
      </c>
      <c r="F226" s="154" t="s">
        <v>158</v>
      </c>
    </row>
    <row r="227" spans="1:18" s="35" customFormat="1">
      <c r="A227" s="150" t="s">
        <v>189</v>
      </c>
      <c r="B227" s="150" t="s">
        <v>190</v>
      </c>
      <c r="C227" s="151"/>
      <c r="D227" s="152"/>
      <c r="E227" s="153">
        <v>1364.16</v>
      </c>
      <c r="F227" s="154" t="s">
        <v>158</v>
      </c>
      <c r="H227" s="1"/>
      <c r="J227" s="1"/>
      <c r="K227" s="1"/>
      <c r="M227" s="1"/>
      <c r="N227" s="1"/>
      <c r="O227" s="1"/>
      <c r="P227" s="1"/>
      <c r="Q227" s="1"/>
      <c r="R227" s="1"/>
    </row>
    <row r="228" spans="1:18" s="35" customFormat="1">
      <c r="A228" s="150" t="s">
        <v>191</v>
      </c>
      <c r="B228" s="150" t="s">
        <v>192</v>
      </c>
      <c r="C228" s="151"/>
      <c r="D228" s="152"/>
      <c r="E228" s="153">
        <v>14000.87</v>
      </c>
      <c r="F228" s="154" t="s">
        <v>158</v>
      </c>
      <c r="H228" s="1"/>
      <c r="J228" s="1"/>
      <c r="K228" s="1"/>
      <c r="M228" s="1"/>
      <c r="N228" s="1"/>
      <c r="O228" s="1"/>
      <c r="P228" s="1"/>
      <c r="Q228" s="1"/>
      <c r="R228" s="1"/>
    </row>
    <row r="229" spans="1:18" s="35" customFormat="1">
      <c r="A229" s="150" t="s">
        <v>193</v>
      </c>
      <c r="B229" s="150" t="s">
        <v>194</v>
      </c>
      <c r="C229" s="151"/>
      <c r="D229" s="152"/>
      <c r="E229" s="153">
        <v>20000</v>
      </c>
      <c r="F229" s="154" t="s">
        <v>158</v>
      </c>
      <c r="H229" s="1"/>
      <c r="J229" s="1"/>
      <c r="K229" s="1"/>
      <c r="M229" s="1"/>
      <c r="N229" s="1"/>
      <c r="O229" s="1"/>
      <c r="P229" s="1"/>
      <c r="Q229" s="1"/>
      <c r="R229" s="1"/>
    </row>
    <row r="230" spans="1:18" s="35" customFormat="1">
      <c r="A230" s="150" t="s">
        <v>195</v>
      </c>
      <c r="B230" s="150" t="s">
        <v>196</v>
      </c>
      <c r="C230" s="151"/>
      <c r="D230" s="152"/>
      <c r="E230" s="153">
        <v>2752.4</v>
      </c>
      <c r="F230" s="154" t="s">
        <v>158</v>
      </c>
      <c r="H230" s="1"/>
      <c r="J230" s="1"/>
      <c r="K230" s="1"/>
      <c r="M230" s="1"/>
      <c r="N230" s="1"/>
      <c r="O230" s="1"/>
      <c r="P230" s="1"/>
      <c r="Q230" s="1"/>
      <c r="R230" s="1"/>
    </row>
    <row r="231" spans="1:18">
      <c r="A231" s="75" t="s">
        <v>20</v>
      </c>
      <c r="B231" s="76"/>
      <c r="C231" s="76"/>
      <c r="D231" s="77"/>
      <c r="E231" s="28">
        <f>SUM(E208:E230)</f>
        <v>657155.85000000021</v>
      </c>
      <c r="F231" s="55"/>
    </row>
    <row r="237" spans="1:18" hidden="1">
      <c r="E237" s="135"/>
    </row>
    <row r="238" spans="1:18">
      <c r="A238" s="149" t="s">
        <v>197</v>
      </c>
      <c r="B238" s="149"/>
      <c r="C238" s="3"/>
      <c r="D238" s="63"/>
    </row>
    <row r="239" spans="1:18">
      <c r="A239" s="45" t="s">
        <v>30</v>
      </c>
      <c r="B239" s="273" t="s">
        <v>31</v>
      </c>
      <c r="C239" s="274"/>
      <c r="D239" s="275"/>
      <c r="E239" s="47" t="s">
        <v>32</v>
      </c>
      <c r="F239" s="64" t="s">
        <v>33</v>
      </c>
      <c r="G239" s="280"/>
    </row>
    <row r="240" spans="1:18" s="35" customFormat="1">
      <c r="A240" s="155"/>
      <c r="B240" s="156"/>
      <c r="C240" s="157"/>
      <c r="D240" s="158"/>
      <c r="E240" s="153"/>
      <c r="F240" s="154"/>
      <c r="G240" s="280"/>
      <c r="H240" s="1"/>
    </row>
    <row r="241" spans="1:19">
      <c r="A241" s="75" t="s">
        <v>20</v>
      </c>
      <c r="B241" s="76"/>
      <c r="C241" s="76"/>
      <c r="D241" s="77"/>
      <c r="E241" s="54">
        <f>SUM(E240)</f>
        <v>0</v>
      </c>
      <c r="F241" s="55"/>
      <c r="G241" s="280"/>
    </row>
    <row r="243" spans="1:19" ht="20.25" customHeight="1">
      <c r="A243" s="136" t="s">
        <v>198</v>
      </c>
      <c r="B243" s="137" t="s">
        <v>9</v>
      </c>
      <c r="C243" s="17" t="s">
        <v>199</v>
      </c>
      <c r="D243" s="17" t="s">
        <v>136</v>
      </c>
      <c r="N243" s="8"/>
      <c r="O243" s="8"/>
      <c r="P243" s="8"/>
      <c r="Q243" s="8"/>
      <c r="R243" s="8"/>
      <c r="S243" s="8"/>
    </row>
    <row r="244" spans="1:19">
      <c r="A244" s="114" t="s">
        <v>200</v>
      </c>
      <c r="B244" s="159"/>
      <c r="C244" s="160"/>
      <c r="D244" s="161"/>
      <c r="N244" s="8"/>
      <c r="O244" s="8"/>
      <c r="P244" s="8"/>
      <c r="Q244" s="8"/>
      <c r="R244" s="8"/>
      <c r="S244" s="8"/>
    </row>
    <row r="245" spans="1:19">
      <c r="A245" s="162"/>
      <c r="B245" s="163"/>
      <c r="C245" s="164"/>
      <c r="D245" s="165"/>
    </row>
    <row r="246" spans="1:19" ht="6.75" customHeight="1"/>
    <row r="248" spans="1:19" ht="27.75" customHeight="1">
      <c r="A248" s="136" t="s">
        <v>201</v>
      </c>
      <c r="B248" s="137" t="s">
        <v>9</v>
      </c>
      <c r="C248" s="17" t="s">
        <v>199</v>
      </c>
      <c r="D248" s="17" t="s">
        <v>136</v>
      </c>
    </row>
    <row r="249" spans="1:19">
      <c r="A249" s="114" t="s">
        <v>202</v>
      </c>
      <c r="B249" s="159"/>
      <c r="C249" s="160"/>
      <c r="D249" s="161"/>
    </row>
    <row r="250" spans="1:19" ht="7.5" customHeight="1">
      <c r="A250" s="162"/>
      <c r="B250" s="166"/>
      <c r="C250" s="164"/>
      <c r="D250" s="165"/>
    </row>
    <row r="251" spans="1:19">
      <c r="A251" s="16" t="s">
        <v>20</v>
      </c>
      <c r="B251" s="28">
        <f>SUM(B249:B250)</f>
        <v>0</v>
      </c>
      <c r="C251" s="62"/>
    </row>
    <row r="253" spans="1:19" hidden="1"/>
    <row r="254" spans="1:19">
      <c r="A254" s="167" t="s">
        <v>203</v>
      </c>
      <c r="B254" s="149"/>
      <c r="C254" s="3"/>
      <c r="D254" s="63"/>
    </row>
    <row r="255" spans="1:19">
      <c r="A255" s="45" t="s">
        <v>30</v>
      </c>
      <c r="B255" s="291" t="s">
        <v>31</v>
      </c>
      <c r="C255" s="292"/>
      <c r="D255" s="293"/>
      <c r="E255" s="168" t="s">
        <v>32</v>
      </c>
      <c r="F255" s="64" t="s">
        <v>33</v>
      </c>
    </row>
    <row r="256" spans="1:19" ht="25.5">
      <c r="A256" s="169" t="s">
        <v>204</v>
      </c>
      <c r="B256" s="294" t="s">
        <v>205</v>
      </c>
      <c r="C256" s="295"/>
      <c r="D256" s="296"/>
      <c r="E256" s="170">
        <v>4500</v>
      </c>
      <c r="F256" s="171">
        <v>43862</v>
      </c>
    </row>
    <row r="257" spans="1:6">
      <c r="A257" s="79"/>
      <c r="B257" s="286"/>
      <c r="C257" s="287"/>
      <c r="D257" s="287"/>
      <c r="E257" s="172"/>
      <c r="F257" s="173"/>
    </row>
    <row r="258" spans="1:6">
      <c r="A258" s="75" t="s">
        <v>20</v>
      </c>
      <c r="B258" s="101"/>
      <c r="C258" s="101"/>
      <c r="D258" s="102"/>
      <c r="E258" s="174">
        <f>SUM(E256:E257)</f>
        <v>4500</v>
      </c>
      <c r="F258" s="55"/>
    </row>
    <row r="259" spans="1:6" hidden="1"/>
    <row r="261" spans="1:6" ht="24" customHeight="1">
      <c r="A261" s="136" t="s">
        <v>206</v>
      </c>
      <c r="B261" s="137" t="s">
        <v>9</v>
      </c>
      <c r="C261" s="17" t="s">
        <v>199</v>
      </c>
      <c r="D261" s="17" t="s">
        <v>136</v>
      </c>
    </row>
    <row r="262" spans="1:6">
      <c r="A262" s="114" t="s">
        <v>207</v>
      </c>
      <c r="B262" s="159"/>
      <c r="C262" s="160"/>
      <c r="D262" s="161"/>
    </row>
    <row r="263" spans="1:6">
      <c r="A263" s="162"/>
      <c r="B263" s="163"/>
      <c r="C263" s="164"/>
      <c r="D263" s="165"/>
    </row>
    <row r="264" spans="1:6" ht="9" customHeight="1"/>
    <row r="265" spans="1:6" ht="24" customHeight="1">
      <c r="A265" s="136" t="s">
        <v>208</v>
      </c>
      <c r="B265" s="137" t="s">
        <v>9</v>
      </c>
      <c r="C265" s="175" t="s">
        <v>199</v>
      </c>
      <c r="D265" s="175" t="s">
        <v>72</v>
      </c>
    </row>
    <row r="266" spans="1:6">
      <c r="A266" s="114" t="s">
        <v>209</v>
      </c>
      <c r="B266" s="19"/>
      <c r="C266" s="19">
        <v>0</v>
      </c>
      <c r="D266" s="19">
        <v>0</v>
      </c>
    </row>
    <row r="267" spans="1:6">
      <c r="A267" s="27"/>
      <c r="B267" s="176"/>
      <c r="C267" s="176">
        <v>0</v>
      </c>
      <c r="D267" s="176">
        <v>0</v>
      </c>
    </row>
    <row r="269" spans="1:6">
      <c r="A269" s="10" t="s">
        <v>210</v>
      </c>
    </row>
    <row r="270" spans="1:6">
      <c r="A270" s="10"/>
    </row>
    <row r="271" spans="1:6">
      <c r="A271" s="10" t="s">
        <v>211</v>
      </c>
    </row>
    <row r="272" spans="1:6" ht="8.25" customHeight="1"/>
    <row r="273" spans="1:8" ht="24" customHeight="1">
      <c r="A273" s="177" t="s">
        <v>212</v>
      </c>
      <c r="B273" s="178" t="s">
        <v>9</v>
      </c>
      <c r="C273" s="75" t="s">
        <v>213</v>
      </c>
      <c r="D273" s="17" t="s">
        <v>72</v>
      </c>
    </row>
    <row r="274" spans="1:8" ht="15">
      <c r="A274" s="179" t="s">
        <v>214</v>
      </c>
      <c r="B274" s="180">
        <v>902200</v>
      </c>
      <c r="C274" s="181">
        <v>0</v>
      </c>
      <c r="D274" s="181">
        <v>0</v>
      </c>
    </row>
    <row r="275" spans="1:8" ht="15">
      <c r="A275" s="179" t="s">
        <v>215</v>
      </c>
      <c r="B275" s="180">
        <v>72813</v>
      </c>
      <c r="C275" s="181">
        <v>0</v>
      </c>
      <c r="D275" s="181">
        <v>0</v>
      </c>
    </row>
    <row r="276" spans="1:8" ht="15">
      <c r="A276" s="179" t="s">
        <v>216</v>
      </c>
      <c r="B276" s="180">
        <v>638292</v>
      </c>
      <c r="C276" s="181"/>
      <c r="D276" s="181"/>
    </row>
    <row r="277" spans="1:8" ht="15">
      <c r="A277" s="179" t="s">
        <v>217</v>
      </c>
      <c r="B277" s="180">
        <v>90</v>
      </c>
      <c r="C277" s="181"/>
      <c r="D277" s="181"/>
    </row>
    <row r="278" spans="1:8" ht="15">
      <c r="A278" s="179" t="s">
        <v>218</v>
      </c>
      <c r="B278" s="180">
        <v>364700</v>
      </c>
      <c r="C278" s="181"/>
      <c r="D278" s="181"/>
    </row>
    <row r="279" spans="1:8" ht="15">
      <c r="A279" s="179" t="s">
        <v>219</v>
      </c>
      <c r="B279" s="180">
        <v>4014723</v>
      </c>
      <c r="C279" s="181"/>
      <c r="D279" s="181"/>
    </row>
    <row r="280" spans="1:8" ht="15">
      <c r="A280" s="179" t="s">
        <v>220</v>
      </c>
      <c r="B280" s="180">
        <v>493490</v>
      </c>
      <c r="C280" s="181">
        <v>0</v>
      </c>
      <c r="D280" s="181">
        <v>0</v>
      </c>
    </row>
    <row r="281" spans="1:8" ht="15">
      <c r="A281" s="179" t="s">
        <v>221</v>
      </c>
      <c r="B281" s="180">
        <v>104263</v>
      </c>
      <c r="C281" s="181"/>
      <c r="D281" s="181"/>
    </row>
    <row r="282" spans="1:8" ht="15">
      <c r="A282" s="179" t="s">
        <v>222</v>
      </c>
      <c r="B282" s="180">
        <v>4028</v>
      </c>
      <c r="C282" s="181"/>
      <c r="D282" s="181"/>
    </row>
    <row r="283" spans="1:8" ht="15">
      <c r="A283" s="179" t="s">
        <v>223</v>
      </c>
      <c r="B283" s="180">
        <v>119571</v>
      </c>
      <c r="C283" s="181">
        <v>0</v>
      </c>
      <c r="D283" s="181">
        <v>0</v>
      </c>
    </row>
    <row r="284" spans="1:8" ht="15">
      <c r="A284" s="179" t="s">
        <v>224</v>
      </c>
      <c r="B284" s="180">
        <v>22899</v>
      </c>
      <c r="C284" s="181"/>
      <c r="D284" s="181"/>
    </row>
    <row r="285" spans="1:8" ht="15">
      <c r="A285" s="179" t="s">
        <v>225</v>
      </c>
      <c r="B285" s="180">
        <v>5101</v>
      </c>
      <c r="C285" s="181"/>
      <c r="D285" s="181"/>
    </row>
    <row r="286" spans="1:8" s="110" customFormat="1" ht="15">
      <c r="A286" s="182" t="s">
        <v>226</v>
      </c>
      <c r="B286" s="183">
        <f>SUM(B274:B285)</f>
        <v>6742170</v>
      </c>
      <c r="C286" s="184">
        <v>0</v>
      </c>
      <c r="D286" s="184">
        <v>0</v>
      </c>
    </row>
    <row r="287" spans="1:8" s="110" customFormat="1" ht="15">
      <c r="A287" s="182" t="s">
        <v>227</v>
      </c>
      <c r="B287" s="183">
        <f>+B286</f>
        <v>6742170</v>
      </c>
      <c r="C287" s="184">
        <v>0</v>
      </c>
      <c r="D287" s="184">
        <v>0</v>
      </c>
    </row>
    <row r="288" spans="1:8" s="110" customFormat="1" ht="15">
      <c r="A288" s="182" t="s">
        <v>228</v>
      </c>
      <c r="B288" s="183">
        <f>+B287</f>
        <v>6742170</v>
      </c>
      <c r="C288" s="184">
        <v>0</v>
      </c>
      <c r="D288" s="184">
        <v>0</v>
      </c>
      <c r="H288" s="185"/>
    </row>
    <row r="289" spans="1:8" s="110" customFormat="1" ht="15">
      <c r="A289" s="179" t="s">
        <v>229</v>
      </c>
      <c r="B289" s="180">
        <v>2398895.35</v>
      </c>
      <c r="C289" s="184"/>
      <c r="D289" s="184"/>
      <c r="H289" s="185"/>
    </row>
    <row r="290" spans="1:8" s="110" customFormat="1" ht="15">
      <c r="A290" s="182" t="s">
        <v>230</v>
      </c>
      <c r="B290" s="183">
        <f>+B289</f>
        <v>2398895.35</v>
      </c>
      <c r="C290" s="184"/>
      <c r="D290" s="184"/>
      <c r="H290" s="185"/>
    </row>
    <row r="291" spans="1:8" ht="15">
      <c r="A291" s="179" t="s">
        <v>231</v>
      </c>
      <c r="B291" s="180">
        <v>7080666.9199999999</v>
      </c>
      <c r="C291" s="181">
        <v>0</v>
      </c>
      <c r="D291" s="181">
        <v>0</v>
      </c>
      <c r="H291" s="43"/>
    </row>
    <row r="292" spans="1:8" ht="15">
      <c r="A292" s="179" t="s">
        <v>232</v>
      </c>
      <c r="B292" s="180">
        <v>1820753.56</v>
      </c>
      <c r="C292" s="181">
        <v>0</v>
      </c>
      <c r="D292" s="181">
        <v>0</v>
      </c>
      <c r="H292" s="43"/>
    </row>
    <row r="293" spans="1:8" ht="15">
      <c r="A293" s="179" t="s">
        <v>233</v>
      </c>
      <c r="B293" s="180">
        <v>9326127.5199999996</v>
      </c>
      <c r="C293" s="181">
        <v>0</v>
      </c>
      <c r="D293" s="181">
        <v>0</v>
      </c>
      <c r="H293" s="43"/>
    </row>
    <row r="294" spans="1:8" s="110" customFormat="1" ht="15">
      <c r="A294" s="182" t="s">
        <v>234</v>
      </c>
      <c r="B294" s="183">
        <f>SUM(B291:B293)</f>
        <v>18227548</v>
      </c>
      <c r="C294" s="184">
        <v>0</v>
      </c>
      <c r="D294" s="184">
        <v>0</v>
      </c>
      <c r="H294" s="185"/>
    </row>
    <row r="295" spans="1:8" s="110" customFormat="1" ht="15">
      <c r="A295" s="182" t="s">
        <v>235</v>
      </c>
      <c r="B295" s="183">
        <f>+B294+B290</f>
        <v>20626443.350000001</v>
      </c>
      <c r="C295" s="184">
        <v>0</v>
      </c>
      <c r="D295" s="184">
        <v>0</v>
      </c>
      <c r="H295" s="185"/>
    </row>
    <row r="296" spans="1:8" ht="15">
      <c r="A296" s="179" t="s">
        <v>236</v>
      </c>
      <c r="B296" s="180">
        <v>38029298.119999997</v>
      </c>
      <c r="C296" s="181">
        <v>0</v>
      </c>
      <c r="D296" s="181">
        <v>0</v>
      </c>
      <c r="H296" s="43"/>
    </row>
    <row r="297" spans="1:8" ht="15">
      <c r="A297" s="179" t="s">
        <v>237</v>
      </c>
      <c r="B297" s="180">
        <v>1119293.4399999999</v>
      </c>
      <c r="C297" s="181">
        <v>0</v>
      </c>
      <c r="D297" s="181">
        <v>0</v>
      </c>
      <c r="H297" s="43"/>
    </row>
    <row r="298" spans="1:8" ht="15">
      <c r="A298" s="179" t="s">
        <v>238</v>
      </c>
      <c r="B298" s="180">
        <v>3962367.56</v>
      </c>
      <c r="C298" s="181">
        <v>0</v>
      </c>
      <c r="D298" s="181">
        <v>0</v>
      </c>
      <c r="H298" s="43"/>
    </row>
    <row r="299" spans="1:8" ht="15">
      <c r="A299" s="179" t="s">
        <v>239</v>
      </c>
      <c r="B299" s="180">
        <v>815000</v>
      </c>
      <c r="C299" s="181">
        <v>0</v>
      </c>
      <c r="D299" s="181">
        <v>0</v>
      </c>
      <c r="H299" s="43"/>
    </row>
    <row r="300" spans="1:8" s="110" customFormat="1" ht="15">
      <c r="A300" s="182" t="s">
        <v>240</v>
      </c>
      <c r="B300" s="183">
        <f>SUM(B296:B299)</f>
        <v>43925959.119999997</v>
      </c>
      <c r="C300" s="184">
        <v>0</v>
      </c>
      <c r="D300" s="184">
        <v>0</v>
      </c>
      <c r="H300" s="185"/>
    </row>
    <row r="301" spans="1:8" s="110" customFormat="1" ht="15">
      <c r="A301" s="182" t="s">
        <v>241</v>
      </c>
      <c r="B301" s="183">
        <f>+B300</f>
        <v>43925959.119999997</v>
      </c>
      <c r="C301" s="184">
        <v>0</v>
      </c>
      <c r="D301" s="184">
        <v>0</v>
      </c>
      <c r="H301" s="185"/>
    </row>
    <row r="302" spans="1:8" ht="15">
      <c r="A302" s="179" t="s">
        <v>242</v>
      </c>
      <c r="B302" s="180">
        <f>+B301+B295</f>
        <v>64552402.469999999</v>
      </c>
      <c r="C302" s="181"/>
      <c r="D302" s="181"/>
      <c r="H302" s="43"/>
    </row>
    <row r="303" spans="1:8">
      <c r="A303" s="186" t="s">
        <v>243</v>
      </c>
      <c r="B303" s="187">
        <f>+B288+B302</f>
        <v>71294572.469999999</v>
      </c>
      <c r="C303" s="188">
        <v>0</v>
      </c>
      <c r="D303" s="188">
        <v>0</v>
      </c>
    </row>
    <row r="304" spans="1:8">
      <c r="A304" s="189"/>
      <c r="B304" s="190"/>
      <c r="C304" s="190"/>
      <c r="D304" s="190"/>
    </row>
    <row r="305" spans="1:7">
      <c r="B305" s="43"/>
      <c r="C305" s="135"/>
      <c r="G305" s="43"/>
    </row>
    <row r="306" spans="1:7" ht="17.25" customHeight="1">
      <c r="A306" s="177" t="s">
        <v>244</v>
      </c>
      <c r="B306" s="178" t="s">
        <v>9</v>
      </c>
      <c r="C306" s="17" t="s">
        <v>213</v>
      </c>
      <c r="D306" s="17" t="s">
        <v>72</v>
      </c>
    </row>
    <row r="307" spans="1:7" ht="15">
      <c r="A307" s="179" t="s">
        <v>245</v>
      </c>
      <c r="B307" s="180">
        <v>150486.35</v>
      </c>
      <c r="C307" s="37"/>
      <c r="D307" s="37"/>
    </row>
    <row r="308" spans="1:7" ht="15">
      <c r="A308" s="179" t="s">
        <v>246</v>
      </c>
      <c r="B308" s="180">
        <v>150486.35</v>
      </c>
      <c r="C308" s="39"/>
      <c r="D308" s="39"/>
    </row>
    <row r="309" spans="1:7" ht="14.25" customHeight="1">
      <c r="A309" s="16" t="s">
        <v>20</v>
      </c>
      <c r="B309" s="40">
        <f>B308</f>
        <v>150486.35</v>
      </c>
    </row>
    <row r="311" spans="1:7">
      <c r="A311" s="10" t="s">
        <v>247</v>
      </c>
    </row>
    <row r="312" spans="1:7" ht="4.5" customHeight="1"/>
    <row r="313" spans="1:7" ht="12.75" customHeight="1">
      <c r="A313" s="177" t="s">
        <v>248</v>
      </c>
      <c r="B313" s="178" t="s">
        <v>9</v>
      </c>
      <c r="C313" s="17" t="s">
        <v>249</v>
      </c>
      <c r="D313" s="175" t="s">
        <v>250</v>
      </c>
    </row>
    <row r="314" spans="1:7" ht="51.75">
      <c r="A314" s="179" t="s">
        <v>251</v>
      </c>
      <c r="B314" s="180">
        <v>20205815.039999999</v>
      </c>
      <c r="C314" s="191">
        <v>0.28999999999999998</v>
      </c>
      <c r="D314" s="192" t="s">
        <v>252</v>
      </c>
      <c r="E314" s="193"/>
      <c r="F314" s="43"/>
      <c r="G314" s="43"/>
    </row>
    <row r="315" spans="1:7" ht="51.75">
      <c r="A315" s="179" t="s">
        <v>253</v>
      </c>
      <c r="B315" s="180">
        <v>12449664.880000001</v>
      </c>
      <c r="C315" s="191">
        <v>0.1787</v>
      </c>
      <c r="D315" s="194" t="s">
        <v>254</v>
      </c>
      <c r="E315" s="193"/>
      <c r="G315" s="43"/>
    </row>
    <row r="316" spans="1:7" ht="15">
      <c r="A316" s="195" t="s">
        <v>255</v>
      </c>
      <c r="B316" s="180">
        <v>3484320.96</v>
      </c>
      <c r="C316" s="191">
        <v>0.05</v>
      </c>
      <c r="D316" s="37"/>
      <c r="E316" s="193"/>
      <c r="G316" s="43"/>
    </row>
    <row r="317" spans="1:7" ht="15">
      <c r="A317" s="195" t="s">
        <v>256</v>
      </c>
      <c r="B317" s="180">
        <v>1899418.25</v>
      </c>
      <c r="C317" s="191">
        <v>2.7300000000000001E-2</v>
      </c>
      <c r="D317" s="37"/>
      <c r="E317" s="193"/>
      <c r="G317" s="43"/>
    </row>
    <row r="318" spans="1:7" ht="15">
      <c r="A318" s="195" t="s">
        <v>257</v>
      </c>
      <c r="B318" s="180">
        <v>1155480.23</v>
      </c>
      <c r="C318" s="191">
        <v>1.66E-2</v>
      </c>
      <c r="D318" s="37"/>
      <c r="E318" s="193"/>
      <c r="G318" s="43"/>
    </row>
    <row r="319" spans="1:7" ht="15">
      <c r="A319" s="195" t="s">
        <v>258</v>
      </c>
      <c r="B319" s="180">
        <v>1199032.24</v>
      </c>
      <c r="C319" s="191">
        <v>1.72E-2</v>
      </c>
      <c r="D319" s="37"/>
      <c r="E319" s="193"/>
      <c r="G319" s="43"/>
    </row>
    <row r="320" spans="1:7" ht="15">
      <c r="A320" s="195" t="s">
        <v>259</v>
      </c>
      <c r="B320" s="180">
        <v>806862.54</v>
      </c>
      <c r="C320" s="191">
        <v>1.1599999999999999E-2</v>
      </c>
      <c r="D320" s="37"/>
      <c r="E320" s="193"/>
      <c r="G320" s="43"/>
    </row>
    <row r="321" spans="1:7" ht="15">
      <c r="A321" s="195" t="s">
        <v>260</v>
      </c>
      <c r="B321" s="180">
        <v>1069620.6000000001</v>
      </c>
      <c r="C321" s="191">
        <v>1.54E-2</v>
      </c>
      <c r="D321" s="37"/>
      <c r="E321" s="193"/>
      <c r="G321" s="43"/>
    </row>
    <row r="322" spans="1:7" ht="15">
      <c r="A322" s="195" t="s">
        <v>261</v>
      </c>
      <c r="B322" s="180">
        <v>5064748.58</v>
      </c>
      <c r="C322" s="191">
        <v>7.2700000000000001E-2</v>
      </c>
      <c r="D322" s="37"/>
      <c r="E322" s="193"/>
      <c r="G322" s="43"/>
    </row>
    <row r="323" spans="1:7" ht="15">
      <c r="A323" s="195" t="s">
        <v>262</v>
      </c>
      <c r="B323" s="180">
        <v>89252</v>
      </c>
      <c r="C323" s="191">
        <v>1.2999999999999999E-3</v>
      </c>
      <c r="D323" s="37"/>
      <c r="E323" s="193"/>
      <c r="G323" s="43"/>
    </row>
    <row r="324" spans="1:7" ht="15">
      <c r="A324" s="195" t="s">
        <v>263</v>
      </c>
      <c r="B324" s="180">
        <v>157345.81</v>
      </c>
      <c r="C324" s="191">
        <v>2.3E-3</v>
      </c>
      <c r="D324" s="37"/>
      <c r="E324" s="193"/>
      <c r="G324" s="43"/>
    </row>
    <row r="325" spans="1:7" ht="15">
      <c r="A325" s="195" t="s">
        <v>264</v>
      </c>
      <c r="B325" s="180">
        <v>551194.29</v>
      </c>
      <c r="C325" s="191">
        <v>7.9000000000000008E-3</v>
      </c>
      <c r="D325" s="37"/>
      <c r="E325" s="193"/>
      <c r="G325" s="43"/>
    </row>
    <row r="326" spans="1:7" ht="15">
      <c r="A326" s="195" t="s">
        <v>265</v>
      </c>
      <c r="B326" s="180">
        <v>121556.72</v>
      </c>
      <c r="C326" s="191">
        <v>1.7000000000000001E-3</v>
      </c>
      <c r="D326" s="37"/>
      <c r="E326" s="193"/>
      <c r="G326" s="43"/>
    </row>
    <row r="327" spans="1:7" ht="15">
      <c r="A327" s="195" t="s">
        <v>266</v>
      </c>
      <c r="B327" s="180">
        <v>48166.97</v>
      </c>
      <c r="C327" s="191">
        <v>7.000000000000001E-4</v>
      </c>
      <c r="D327" s="37"/>
      <c r="E327" s="193"/>
      <c r="G327" s="43"/>
    </row>
    <row r="328" spans="1:7" ht="15">
      <c r="A328" s="195" t="s">
        <v>267</v>
      </c>
      <c r="B328" s="180">
        <v>6510.3</v>
      </c>
      <c r="C328" s="191">
        <v>1E-4</v>
      </c>
      <c r="D328" s="37"/>
      <c r="E328" s="193"/>
      <c r="G328" s="43"/>
    </row>
    <row r="329" spans="1:7" ht="15">
      <c r="A329" s="195" t="s">
        <v>268</v>
      </c>
      <c r="B329" s="180">
        <v>15126.4</v>
      </c>
      <c r="C329" s="191">
        <v>2.0000000000000001E-4</v>
      </c>
      <c r="D329" s="37"/>
      <c r="E329" s="193"/>
      <c r="G329" s="43"/>
    </row>
    <row r="330" spans="1:7" ht="15">
      <c r="A330" s="195" t="s">
        <v>269</v>
      </c>
      <c r="B330" s="180">
        <v>42556.79</v>
      </c>
      <c r="C330" s="191">
        <v>5.9999999999999995E-4</v>
      </c>
      <c r="D330" s="37"/>
      <c r="E330" s="193"/>
      <c r="G330" s="43"/>
    </row>
    <row r="331" spans="1:7" ht="15">
      <c r="A331" s="195" t="s">
        <v>270</v>
      </c>
      <c r="B331" s="180">
        <v>38091.449999999997</v>
      </c>
      <c r="C331" s="191">
        <v>5.0000000000000001E-4</v>
      </c>
      <c r="D331" s="37"/>
      <c r="E331" s="193"/>
      <c r="G331" s="43"/>
    </row>
    <row r="332" spans="1:7" ht="15">
      <c r="A332" s="195" t="s">
        <v>271</v>
      </c>
      <c r="B332" s="180">
        <v>153172.73000000001</v>
      </c>
      <c r="C332" s="191">
        <v>2.2000000000000001E-3</v>
      </c>
      <c r="D332" s="37"/>
      <c r="E332" s="193"/>
      <c r="G332" s="43"/>
    </row>
    <row r="333" spans="1:7" ht="15">
      <c r="A333" s="195" t="s">
        <v>272</v>
      </c>
      <c r="B333" s="180">
        <v>147022.04</v>
      </c>
      <c r="C333" s="191">
        <v>2.0999999999999999E-3</v>
      </c>
      <c r="D333" s="37"/>
      <c r="E333" s="193"/>
      <c r="G333" s="43"/>
    </row>
    <row r="334" spans="1:7" ht="15">
      <c r="A334" s="195" t="s">
        <v>273</v>
      </c>
      <c r="B334" s="180">
        <v>77347.37</v>
      </c>
      <c r="C334" s="191">
        <v>1.1000000000000001E-3</v>
      </c>
      <c r="D334" s="37"/>
      <c r="E334" s="193"/>
      <c r="G334" s="43"/>
    </row>
    <row r="335" spans="1:7" ht="15">
      <c r="A335" s="195" t="s">
        <v>274</v>
      </c>
      <c r="B335" s="180">
        <v>54998.76</v>
      </c>
      <c r="C335" s="191">
        <v>8.0000000000000004E-4</v>
      </c>
      <c r="D335" s="37"/>
      <c r="E335" s="193"/>
      <c r="G335" s="43"/>
    </row>
    <row r="336" spans="1:7" ht="15">
      <c r="A336" s="195" t="s">
        <v>275</v>
      </c>
      <c r="B336" s="180">
        <v>20846.689999999999</v>
      </c>
      <c r="C336" s="191">
        <v>2.9999999999999997E-4</v>
      </c>
      <c r="D336" s="37"/>
      <c r="E336" s="193"/>
      <c r="G336" s="43"/>
    </row>
    <row r="337" spans="1:7" ht="15">
      <c r="A337" s="195" t="s">
        <v>276</v>
      </c>
      <c r="B337" s="180">
        <v>12676.74</v>
      </c>
      <c r="C337" s="191">
        <v>2.0000000000000001E-4</v>
      </c>
      <c r="D337" s="37"/>
      <c r="E337" s="193"/>
      <c r="G337" s="43"/>
    </row>
    <row r="338" spans="1:7" ht="15">
      <c r="A338" s="195" t="s">
        <v>277</v>
      </c>
      <c r="B338" s="180">
        <v>13871</v>
      </c>
      <c r="C338" s="191">
        <v>2.0000000000000001E-4</v>
      </c>
      <c r="D338" s="37"/>
      <c r="E338" s="193"/>
      <c r="G338" s="43"/>
    </row>
    <row r="339" spans="1:7" ht="15">
      <c r="A339" s="195" t="s">
        <v>278</v>
      </c>
      <c r="B339" s="180">
        <v>8772.9</v>
      </c>
      <c r="C339" s="191">
        <v>1E-4</v>
      </c>
      <c r="D339" s="37"/>
      <c r="E339" s="193"/>
      <c r="G339" s="43"/>
    </row>
    <row r="340" spans="1:7" ht="15">
      <c r="A340" s="195" t="s">
        <v>279</v>
      </c>
      <c r="B340" s="180">
        <v>12073.83</v>
      </c>
      <c r="C340" s="191">
        <v>2.0000000000000001E-4</v>
      </c>
      <c r="D340" s="37"/>
      <c r="E340" s="193"/>
      <c r="G340" s="43"/>
    </row>
    <row r="341" spans="1:7" ht="15">
      <c r="A341" s="195" t="s">
        <v>280</v>
      </c>
      <c r="B341" s="180">
        <v>27705.27</v>
      </c>
      <c r="C341" s="191">
        <v>4.0000000000000002E-4</v>
      </c>
      <c r="D341" s="37"/>
      <c r="E341" s="193"/>
      <c r="G341" s="43"/>
    </row>
    <row r="342" spans="1:7" ht="15">
      <c r="A342" s="195" t="s">
        <v>281</v>
      </c>
      <c r="B342" s="180">
        <v>185147.36</v>
      </c>
      <c r="C342" s="191">
        <v>2.7000000000000001E-3</v>
      </c>
      <c r="D342" s="37"/>
      <c r="E342" s="193"/>
      <c r="G342" s="43"/>
    </row>
    <row r="343" spans="1:7" ht="15">
      <c r="A343" s="195" t="s">
        <v>282</v>
      </c>
      <c r="B343" s="180">
        <v>3710</v>
      </c>
      <c r="C343" s="191">
        <v>1E-4</v>
      </c>
      <c r="D343" s="37"/>
      <c r="E343" s="193"/>
      <c r="G343" s="43"/>
    </row>
    <row r="344" spans="1:7" ht="15">
      <c r="A344" s="195" t="s">
        <v>283</v>
      </c>
      <c r="B344" s="180">
        <v>11785.99</v>
      </c>
      <c r="C344" s="191">
        <v>2.0000000000000001E-4</v>
      </c>
      <c r="D344" s="37"/>
      <c r="E344" s="193"/>
      <c r="G344" s="43"/>
    </row>
    <row r="345" spans="1:7" ht="15">
      <c r="A345" s="195" t="s">
        <v>284</v>
      </c>
      <c r="B345" s="180">
        <v>106659.39</v>
      </c>
      <c r="C345" s="191">
        <v>1.5E-3</v>
      </c>
      <c r="D345" s="37"/>
      <c r="E345" s="193"/>
      <c r="G345" s="43"/>
    </row>
    <row r="346" spans="1:7" ht="15">
      <c r="A346" s="195" t="s">
        <v>285</v>
      </c>
      <c r="B346" s="180">
        <v>1719.8</v>
      </c>
      <c r="C346" s="191">
        <v>0</v>
      </c>
      <c r="D346" s="37"/>
      <c r="E346" s="193"/>
      <c r="G346" s="43"/>
    </row>
    <row r="347" spans="1:7" ht="15">
      <c r="A347" s="195" t="s">
        <v>286</v>
      </c>
      <c r="B347" s="180">
        <v>961.4</v>
      </c>
      <c r="C347" s="191">
        <v>0</v>
      </c>
      <c r="D347" s="37"/>
      <c r="E347" s="193"/>
      <c r="G347" s="43"/>
    </row>
    <row r="348" spans="1:7" ht="15">
      <c r="A348" s="195" t="s">
        <v>287</v>
      </c>
      <c r="B348" s="180">
        <v>249233.02</v>
      </c>
      <c r="C348" s="191">
        <v>3.5999999999999999E-3</v>
      </c>
      <c r="D348" s="37"/>
      <c r="E348" s="193"/>
      <c r="G348" s="43"/>
    </row>
    <row r="349" spans="1:7" ht="15">
      <c r="A349" s="195" t="s">
        <v>288</v>
      </c>
      <c r="B349" s="180">
        <v>30047.919999999998</v>
      </c>
      <c r="C349" s="191">
        <v>4.0000000000000002E-4</v>
      </c>
      <c r="D349" s="37"/>
      <c r="E349" s="193"/>
      <c r="G349" s="43"/>
    </row>
    <row r="350" spans="1:7" ht="15">
      <c r="A350" s="195" t="s">
        <v>289</v>
      </c>
      <c r="B350" s="180">
        <v>13747.78</v>
      </c>
      <c r="C350" s="191">
        <v>2.0000000000000001E-4</v>
      </c>
      <c r="D350" s="37"/>
      <c r="E350" s="193"/>
      <c r="G350" s="43"/>
    </row>
    <row r="351" spans="1:7" ht="15">
      <c r="A351" s="195" t="s">
        <v>290</v>
      </c>
      <c r="B351" s="180">
        <v>530331</v>
      </c>
      <c r="C351" s="191">
        <v>7.6E-3</v>
      </c>
      <c r="D351" s="37"/>
      <c r="E351" s="193"/>
      <c r="G351" s="43"/>
    </row>
    <row r="352" spans="1:7" ht="15">
      <c r="A352" s="195" t="s">
        <v>291</v>
      </c>
      <c r="B352" s="180">
        <v>499.21</v>
      </c>
      <c r="C352" s="191">
        <v>0</v>
      </c>
      <c r="D352" s="37"/>
      <c r="E352" s="193"/>
      <c r="G352" s="43"/>
    </row>
    <row r="353" spans="1:7" ht="15">
      <c r="A353" s="195" t="s">
        <v>292</v>
      </c>
      <c r="B353" s="180">
        <v>183918</v>
      </c>
      <c r="C353" s="191">
        <v>2.5999999999999999E-3</v>
      </c>
      <c r="D353" s="37"/>
      <c r="E353" s="193"/>
      <c r="G353" s="43"/>
    </row>
    <row r="354" spans="1:7" ht="15">
      <c r="A354" s="195" t="s">
        <v>293</v>
      </c>
      <c r="B354" s="180">
        <v>439280.38</v>
      </c>
      <c r="C354" s="191">
        <v>6.3E-3</v>
      </c>
      <c r="D354" s="37"/>
      <c r="E354" s="193"/>
      <c r="G354" s="43"/>
    </row>
    <row r="355" spans="1:7" ht="15">
      <c r="A355" s="195" t="s">
        <v>294</v>
      </c>
      <c r="B355" s="180">
        <v>1242.73</v>
      </c>
      <c r="C355" s="191">
        <v>0</v>
      </c>
      <c r="D355" s="37"/>
      <c r="E355" s="193"/>
      <c r="G355" s="43"/>
    </row>
    <row r="356" spans="1:7" ht="15">
      <c r="A356" s="195" t="s">
        <v>295</v>
      </c>
      <c r="B356" s="180">
        <v>149648.95999999999</v>
      </c>
      <c r="C356" s="191">
        <v>2.0999999999999999E-3</v>
      </c>
      <c r="D356" s="37"/>
      <c r="E356" s="193"/>
      <c r="G356" s="43"/>
    </row>
    <row r="357" spans="1:7" ht="15">
      <c r="A357" s="195" t="s">
        <v>296</v>
      </c>
      <c r="B357" s="180">
        <v>526212</v>
      </c>
      <c r="C357" s="191">
        <v>7.6E-3</v>
      </c>
      <c r="D357" s="37"/>
      <c r="E357" s="193"/>
      <c r="G357" s="43"/>
    </row>
    <row r="358" spans="1:7" ht="15">
      <c r="A358" s="195" t="s">
        <v>297</v>
      </c>
      <c r="B358" s="180">
        <v>409</v>
      </c>
      <c r="C358" s="191">
        <v>0</v>
      </c>
      <c r="D358" s="37"/>
      <c r="E358" s="193"/>
      <c r="G358" s="43"/>
    </row>
    <row r="359" spans="1:7" ht="15">
      <c r="A359" s="195" t="s">
        <v>298</v>
      </c>
      <c r="B359" s="180">
        <v>100520</v>
      </c>
      <c r="C359" s="191">
        <v>1.4000000000000002E-3</v>
      </c>
      <c r="D359" s="37"/>
      <c r="E359" s="193"/>
      <c r="G359" s="43"/>
    </row>
    <row r="360" spans="1:7" ht="15">
      <c r="A360" s="195" t="s">
        <v>299</v>
      </c>
      <c r="B360" s="180">
        <v>11571</v>
      </c>
      <c r="C360" s="191">
        <v>2.0000000000000001E-4</v>
      </c>
      <c r="D360" s="37"/>
      <c r="E360" s="193"/>
      <c r="G360" s="43"/>
    </row>
    <row r="361" spans="1:7" ht="15">
      <c r="A361" s="195" t="s">
        <v>300</v>
      </c>
      <c r="B361" s="180">
        <v>185800</v>
      </c>
      <c r="C361" s="191">
        <v>2.0000000000000001E-4</v>
      </c>
      <c r="D361" s="37"/>
      <c r="E361" s="193"/>
      <c r="G361" s="43"/>
    </row>
    <row r="362" spans="1:7" ht="15">
      <c r="A362" s="195" t="s">
        <v>301</v>
      </c>
      <c r="B362" s="180">
        <v>326878.69</v>
      </c>
      <c r="C362" s="191">
        <v>2.7000000000000001E-3</v>
      </c>
      <c r="D362" s="37"/>
      <c r="E362" s="193"/>
      <c r="G362" s="43"/>
    </row>
    <row r="363" spans="1:7" ht="15">
      <c r="A363" s="195" t="s">
        <v>302</v>
      </c>
      <c r="B363" s="180">
        <v>1591726.9</v>
      </c>
      <c r="C363" s="191">
        <v>4.6999999999999993E-3</v>
      </c>
      <c r="D363" s="37"/>
      <c r="E363" s="193"/>
      <c r="G363" s="43"/>
    </row>
    <row r="364" spans="1:7" ht="15">
      <c r="A364" s="195" t="s">
        <v>303</v>
      </c>
      <c r="B364" s="180">
        <v>260304.6</v>
      </c>
      <c r="C364" s="191">
        <v>2.2799999999999997E-2</v>
      </c>
      <c r="D364" s="37"/>
      <c r="E364" s="193"/>
      <c r="G364" s="43"/>
    </row>
    <row r="365" spans="1:7" ht="15">
      <c r="A365" s="195" t="s">
        <v>304</v>
      </c>
      <c r="B365" s="180">
        <v>80448</v>
      </c>
      <c r="C365" s="191">
        <v>3.7000000000000002E-3</v>
      </c>
      <c r="D365" s="37"/>
      <c r="E365" s="193"/>
      <c r="G365" s="43"/>
    </row>
    <row r="366" spans="1:7" ht="15">
      <c r="A366" s="195" t="s">
        <v>305</v>
      </c>
      <c r="B366" s="180">
        <v>127917.65</v>
      </c>
      <c r="C366" s="191">
        <v>1.1999999999999999E-3</v>
      </c>
      <c r="D366" s="37"/>
      <c r="E366" s="193"/>
      <c r="G366" s="43"/>
    </row>
    <row r="367" spans="1:7" ht="15">
      <c r="A367" s="195" t="s">
        <v>306</v>
      </c>
      <c r="B367" s="180">
        <v>9280</v>
      </c>
      <c r="C367" s="191">
        <v>1.8E-3</v>
      </c>
      <c r="D367" s="37"/>
      <c r="E367" s="193"/>
      <c r="G367" s="43"/>
    </row>
    <row r="368" spans="1:7" ht="15">
      <c r="A368" s="195" t="s">
        <v>307</v>
      </c>
      <c r="B368" s="180">
        <v>2398895.35</v>
      </c>
      <c r="C368" s="191">
        <v>1E-4</v>
      </c>
      <c r="D368" s="37"/>
      <c r="E368" s="193"/>
      <c r="G368" s="43"/>
    </row>
    <row r="369" spans="1:7" ht="15">
      <c r="A369" s="195" t="s">
        <v>308</v>
      </c>
      <c r="B369" s="180">
        <v>34781.410000000003</v>
      </c>
      <c r="C369" s="191">
        <v>3.44E-2</v>
      </c>
      <c r="D369" s="37"/>
      <c r="E369" s="193"/>
      <c r="G369" s="43"/>
    </row>
    <row r="370" spans="1:7" ht="15">
      <c r="A370" s="195" t="s">
        <v>309</v>
      </c>
      <c r="B370" s="180">
        <v>173759.33</v>
      </c>
      <c r="C370" s="191">
        <v>5.0000000000000001E-4</v>
      </c>
      <c r="D370" s="37"/>
      <c r="E370" s="193"/>
      <c r="G370" s="43"/>
    </row>
    <row r="371" spans="1:7" ht="15">
      <c r="A371" s="195" t="s">
        <v>310</v>
      </c>
      <c r="B371" s="180">
        <v>99150.59</v>
      </c>
      <c r="C371" s="191">
        <v>2.5000000000000001E-3</v>
      </c>
      <c r="D371" s="37"/>
      <c r="E371" s="193"/>
      <c r="G371" s="43"/>
    </row>
    <row r="372" spans="1:7" ht="15">
      <c r="A372" s="195" t="s">
        <v>311</v>
      </c>
      <c r="B372" s="180">
        <v>78135.570000000007</v>
      </c>
      <c r="C372" s="191">
        <v>1.4000000000000002E-3</v>
      </c>
      <c r="D372" s="37"/>
      <c r="E372" s="193"/>
      <c r="G372" s="43"/>
    </row>
    <row r="373" spans="1:7" ht="15">
      <c r="A373" s="195" t="s">
        <v>312</v>
      </c>
      <c r="B373" s="180">
        <v>190505.08</v>
      </c>
      <c r="C373" s="191">
        <v>1.1000000000000001E-3</v>
      </c>
      <c r="D373" s="37"/>
      <c r="E373" s="193"/>
      <c r="G373" s="43"/>
    </row>
    <row r="374" spans="1:7" ht="15">
      <c r="A374" s="195" t="s">
        <v>313</v>
      </c>
      <c r="B374" s="180">
        <v>2737262.03</v>
      </c>
      <c r="C374" s="191">
        <v>2.7000000000000001E-3</v>
      </c>
      <c r="D374" s="37"/>
      <c r="E374" s="193"/>
      <c r="G374" s="43"/>
    </row>
    <row r="375" spans="1:7" ht="15">
      <c r="A375" s="195" t="s">
        <v>314</v>
      </c>
      <c r="B375" s="180">
        <v>709986.72</v>
      </c>
      <c r="C375" s="191">
        <v>3.9300000000000002E-2</v>
      </c>
      <c r="D375" s="37"/>
      <c r="E375" s="193"/>
      <c r="G375" s="43"/>
    </row>
    <row r="376" spans="1:7" ht="15">
      <c r="A376" s="195" t="s">
        <v>315</v>
      </c>
      <c r="B376" s="180">
        <v>3141.94</v>
      </c>
      <c r="C376" s="191">
        <v>1.0200000000000001E-2</v>
      </c>
      <c r="D376" s="37"/>
      <c r="E376" s="193"/>
      <c r="G376" s="43"/>
    </row>
    <row r="377" spans="1:7" ht="15">
      <c r="A377" s="195" t="s">
        <v>316</v>
      </c>
      <c r="B377" s="180">
        <v>9840.2900000000009</v>
      </c>
      <c r="C377" s="191">
        <v>0</v>
      </c>
      <c r="D377" s="37"/>
      <c r="E377" s="193"/>
      <c r="G377" s="43"/>
    </row>
    <row r="378" spans="1:7" ht="15">
      <c r="A378" s="195" t="s">
        <v>317</v>
      </c>
      <c r="B378" s="180">
        <v>1191.5</v>
      </c>
      <c r="C378" s="191">
        <v>1E-4</v>
      </c>
      <c r="D378" s="37"/>
      <c r="E378" s="193"/>
      <c r="G378" s="43"/>
    </row>
    <row r="379" spans="1:7" ht="15">
      <c r="A379" s="195" t="s">
        <v>318</v>
      </c>
      <c r="B379" s="180">
        <v>186634.29</v>
      </c>
      <c r="C379" s="191">
        <v>0</v>
      </c>
      <c r="D379" s="37"/>
      <c r="E379" s="193"/>
      <c r="G379" s="43"/>
    </row>
    <row r="380" spans="1:7" ht="15">
      <c r="A380" s="195" t="s">
        <v>319</v>
      </c>
      <c r="B380" s="180">
        <v>6512.2</v>
      </c>
      <c r="C380" s="191">
        <v>2.7000000000000001E-3</v>
      </c>
      <c r="D380" s="37"/>
      <c r="E380" s="193"/>
      <c r="G380" s="43"/>
    </row>
    <row r="381" spans="1:7" ht="15">
      <c r="A381" s="195" t="s">
        <v>320</v>
      </c>
      <c r="B381" s="180">
        <v>109132.13</v>
      </c>
      <c r="C381" s="191">
        <v>1E-4</v>
      </c>
      <c r="D381" s="37"/>
      <c r="E381" s="193"/>
      <c r="G381" s="43"/>
    </row>
    <row r="382" spans="1:7" ht="15">
      <c r="A382" s="195" t="s">
        <v>321</v>
      </c>
      <c r="B382" s="180">
        <v>2848.28</v>
      </c>
      <c r="C382" s="191">
        <v>1.6000000000000001E-3</v>
      </c>
      <c r="D382" s="37"/>
      <c r="E382" s="193"/>
      <c r="G382" s="43"/>
    </row>
    <row r="383" spans="1:7" ht="15">
      <c r="A383" s="195" t="s">
        <v>322</v>
      </c>
      <c r="B383" s="180">
        <v>966064</v>
      </c>
      <c r="C383" s="191">
        <v>0</v>
      </c>
      <c r="D383" s="37"/>
      <c r="E383" s="193"/>
      <c r="G383" s="43"/>
    </row>
    <row r="384" spans="1:7" ht="15">
      <c r="A384" s="195" t="s">
        <v>323</v>
      </c>
      <c r="B384" s="180">
        <v>124446.5</v>
      </c>
      <c r="C384" s="191">
        <v>1.3899999999999999E-2</v>
      </c>
      <c r="D384" s="37"/>
      <c r="E384" s="193"/>
      <c r="G384" s="43"/>
    </row>
    <row r="385" spans="1:7" ht="15">
      <c r="A385" s="195" t="s">
        <v>324</v>
      </c>
      <c r="B385" s="180">
        <v>34069.43</v>
      </c>
      <c r="C385" s="191">
        <v>1.8E-3</v>
      </c>
      <c r="D385" s="37"/>
      <c r="E385" s="193"/>
      <c r="G385" s="43"/>
    </row>
    <row r="386" spans="1:7" ht="15">
      <c r="A386" s="195" t="s">
        <v>325</v>
      </c>
      <c r="B386" s="180">
        <v>364120</v>
      </c>
      <c r="C386" s="191">
        <v>5.0000000000000001E-4</v>
      </c>
      <c r="D386" s="37"/>
      <c r="E386" s="193"/>
      <c r="G386" s="43"/>
    </row>
    <row r="387" spans="1:7" ht="15">
      <c r="A387" s="195" t="s">
        <v>326</v>
      </c>
      <c r="B387" s="180">
        <v>270000.01</v>
      </c>
      <c r="C387" s="191">
        <v>5.1999999999999998E-3</v>
      </c>
      <c r="D387" s="37"/>
      <c r="E387" s="193"/>
      <c r="G387" s="43"/>
    </row>
    <row r="388" spans="1:7" ht="15">
      <c r="A388" s="195" t="s">
        <v>327</v>
      </c>
      <c r="B388" s="180">
        <v>3677723.82</v>
      </c>
      <c r="C388" s="191">
        <v>3.9000000000000003E-3</v>
      </c>
      <c r="D388" s="37"/>
      <c r="E388" s="193"/>
      <c r="G388" s="43"/>
    </row>
    <row r="389" spans="1:7" ht="15">
      <c r="A389" s="195" t="s">
        <v>328</v>
      </c>
      <c r="B389" s="180">
        <v>446024.94</v>
      </c>
      <c r="C389" s="191">
        <v>5.28E-2</v>
      </c>
      <c r="D389" s="37"/>
      <c r="E389" s="193"/>
      <c r="G389" s="43"/>
    </row>
    <row r="390" spans="1:7" ht="15">
      <c r="A390" s="195" t="s">
        <v>329</v>
      </c>
      <c r="B390" s="180">
        <v>7964.61</v>
      </c>
      <c r="C390" s="191">
        <v>6.4000000000000003E-3</v>
      </c>
      <c r="D390" s="37"/>
      <c r="E390" s="193"/>
      <c r="G390" s="43"/>
    </row>
    <row r="391" spans="1:7" ht="15">
      <c r="A391" s="195" t="s">
        <v>330</v>
      </c>
      <c r="B391" s="180">
        <v>730148.07</v>
      </c>
      <c r="C391" s="191">
        <v>1E-4</v>
      </c>
      <c r="D391" s="37"/>
      <c r="E391" s="193"/>
      <c r="G391" s="43"/>
    </row>
    <row r="392" spans="1:7" ht="15">
      <c r="A392" s="195" t="s">
        <v>331</v>
      </c>
      <c r="B392" s="180">
        <v>112614.47</v>
      </c>
      <c r="C392" s="191">
        <v>1.0500000000000001E-2</v>
      </c>
      <c r="D392" s="37"/>
      <c r="E392" s="193"/>
      <c r="G392" s="43"/>
    </row>
    <row r="393" spans="1:7" ht="15">
      <c r="A393" s="195" t="s">
        <v>332</v>
      </c>
      <c r="B393" s="180">
        <v>168393.21</v>
      </c>
      <c r="C393" s="191">
        <v>1.6000000000000001E-3</v>
      </c>
      <c r="D393" s="37"/>
      <c r="E393" s="193"/>
      <c r="G393" s="43"/>
    </row>
    <row r="394" spans="1:7" ht="15">
      <c r="A394" s="195" t="s">
        <v>333</v>
      </c>
      <c r="B394" s="180">
        <v>8650</v>
      </c>
      <c r="C394" s="191">
        <v>2.3999999999999998E-3</v>
      </c>
      <c r="D394" s="37"/>
      <c r="E394" s="193"/>
      <c r="G394" s="43"/>
    </row>
    <row r="395" spans="1:7" ht="15">
      <c r="A395" s="195" t="s">
        <v>334</v>
      </c>
      <c r="B395" s="180">
        <v>22699.94</v>
      </c>
      <c r="C395" s="191">
        <v>1E-4</v>
      </c>
      <c r="D395" s="37"/>
      <c r="E395" s="193"/>
      <c r="G395" s="43"/>
    </row>
    <row r="396" spans="1:7" ht="15">
      <c r="A396" s="195" t="s">
        <v>335</v>
      </c>
      <c r="B396" s="180">
        <v>363716.73</v>
      </c>
      <c r="C396" s="191">
        <v>2.9999999999999997E-4</v>
      </c>
      <c r="D396" s="37"/>
      <c r="E396" s="193"/>
      <c r="G396" s="43"/>
    </row>
    <row r="397" spans="1:7" ht="15">
      <c r="A397" s="195" t="s">
        <v>336</v>
      </c>
      <c r="B397" s="180">
        <v>191474.07</v>
      </c>
      <c r="C397" s="191">
        <v>5.1999999999999998E-3</v>
      </c>
      <c r="D397" s="37"/>
      <c r="E397" s="193"/>
      <c r="G397" s="43"/>
    </row>
    <row r="398" spans="1:7" ht="15">
      <c r="A398" s="195" t="s">
        <v>337</v>
      </c>
      <c r="B398" s="180">
        <v>37215.25</v>
      </c>
      <c r="C398" s="191">
        <v>2.7000000000000001E-3</v>
      </c>
      <c r="D398" s="37"/>
      <c r="E398" s="193"/>
      <c r="G398" s="43"/>
    </row>
    <row r="399" spans="1:7" ht="15">
      <c r="A399" s="195" t="s">
        <v>338</v>
      </c>
      <c r="B399" s="180">
        <v>129014.75</v>
      </c>
      <c r="C399" s="191">
        <v>5.0000000000000001E-4</v>
      </c>
      <c r="D399" s="37"/>
      <c r="E399" s="193"/>
      <c r="G399" s="43"/>
    </row>
    <row r="400" spans="1:7" ht="15">
      <c r="A400" s="195" t="s">
        <v>339</v>
      </c>
      <c r="B400" s="180">
        <v>44045.8</v>
      </c>
      <c r="C400" s="191">
        <v>1.9E-3</v>
      </c>
      <c r="D400" s="37"/>
      <c r="E400" s="193"/>
      <c r="G400" s="43"/>
    </row>
    <row r="401" spans="1:7" ht="15">
      <c r="A401" s="195" t="s">
        <v>340</v>
      </c>
      <c r="B401" s="180">
        <v>101191.06</v>
      </c>
      <c r="C401" s="191">
        <v>5.9999999999999995E-4</v>
      </c>
      <c r="D401" s="37"/>
      <c r="E401" s="193"/>
      <c r="G401" s="43"/>
    </row>
    <row r="402" spans="1:7" ht="15">
      <c r="A402" s="195" t="s">
        <v>341</v>
      </c>
      <c r="B402" s="180">
        <v>27950.43</v>
      </c>
      <c r="C402" s="191">
        <v>1.5E-3</v>
      </c>
      <c r="D402" s="37"/>
      <c r="E402" s="193"/>
      <c r="G402" s="43"/>
    </row>
    <row r="403" spans="1:7" ht="15">
      <c r="A403" s="195" t="s">
        <v>342</v>
      </c>
      <c r="B403" s="180">
        <v>197167.23</v>
      </c>
      <c r="C403" s="191">
        <v>4.0000000000000002E-4</v>
      </c>
      <c r="D403" s="37"/>
      <c r="E403" s="193"/>
      <c r="G403" s="43"/>
    </row>
    <row r="404" spans="1:7" ht="15">
      <c r="A404" s="195" t="s">
        <v>343</v>
      </c>
      <c r="B404" s="180">
        <v>778846.82</v>
      </c>
      <c r="C404" s="191">
        <v>2.8000000000000004E-3</v>
      </c>
      <c r="D404" s="37"/>
      <c r="E404" s="193"/>
      <c r="G404" s="43"/>
    </row>
    <row r="405" spans="1:7" ht="15">
      <c r="A405" s="195" t="s">
        <v>344</v>
      </c>
      <c r="B405" s="180">
        <v>49485.440000000002</v>
      </c>
      <c r="C405" s="191">
        <v>1.1200000000000002E-2</v>
      </c>
      <c r="D405" s="37"/>
      <c r="E405" s="193"/>
      <c r="G405" s="43"/>
    </row>
    <row r="406" spans="1:7" ht="15">
      <c r="A406" s="195" t="s">
        <v>345</v>
      </c>
      <c r="B406" s="180">
        <v>13349.13</v>
      </c>
      <c r="C406" s="191">
        <v>8.0000000000000004E-4</v>
      </c>
      <c r="D406" s="37"/>
      <c r="E406" s="193"/>
      <c r="G406" s="43"/>
    </row>
    <row r="407" spans="1:7" ht="15">
      <c r="A407" s="195" t="s">
        <v>346</v>
      </c>
      <c r="B407" s="180">
        <v>1.3</v>
      </c>
      <c r="C407" s="191">
        <v>2.0000000000000001E-4</v>
      </c>
      <c r="D407" s="37"/>
      <c r="E407" s="193"/>
      <c r="G407" s="43"/>
    </row>
    <row r="408" spans="1:7" ht="3" customHeight="1">
      <c r="A408" s="195"/>
      <c r="B408" s="180"/>
      <c r="C408" s="191"/>
      <c r="D408" s="37"/>
      <c r="E408" s="193"/>
      <c r="G408" s="43"/>
    </row>
    <row r="409" spans="1:7">
      <c r="A409" s="16" t="s">
        <v>347</v>
      </c>
      <c r="B409" s="40">
        <f>SUM(B314:B408)</f>
        <v>69670405.879999965</v>
      </c>
      <c r="C409" s="196">
        <f>SUM(C314:C408)</f>
        <v>0.99999999999999944</v>
      </c>
      <c r="D409" s="197"/>
    </row>
    <row r="410" spans="1:7">
      <c r="A410" s="8"/>
      <c r="B410" s="8"/>
      <c r="C410" s="8"/>
      <c r="D410" s="8"/>
    </row>
    <row r="411" spans="1:7">
      <c r="A411" s="10" t="s">
        <v>348</v>
      </c>
      <c r="B411" s="44"/>
    </row>
    <row r="412" spans="1:7" ht="3.75" customHeight="1">
      <c r="A412" s="1" t="s">
        <v>347</v>
      </c>
    </row>
    <row r="413" spans="1:7">
      <c r="A413" s="136" t="s">
        <v>349</v>
      </c>
      <c r="B413" s="137" t="s">
        <v>81</v>
      </c>
      <c r="C413" s="175" t="s">
        <v>82</v>
      </c>
      <c r="D413" s="175" t="s">
        <v>350</v>
      </c>
      <c r="E413" s="198" t="s">
        <v>10</v>
      </c>
      <c r="F413" s="137" t="s">
        <v>199</v>
      </c>
    </row>
    <row r="414" spans="1:7" ht="15">
      <c r="A414" s="22" t="s">
        <v>351</v>
      </c>
      <c r="B414" s="180">
        <v>231941.88</v>
      </c>
      <c r="C414" s="180">
        <v>378730.87</v>
      </c>
      <c r="D414" s="180">
        <v>-146788.99</v>
      </c>
      <c r="E414" s="19"/>
      <c r="F414" s="116"/>
    </row>
    <row r="415" spans="1:7" ht="15">
      <c r="A415" s="22" t="s">
        <v>352</v>
      </c>
      <c r="B415" s="180">
        <v>330642.37</v>
      </c>
      <c r="C415" s="180">
        <v>330642.37</v>
      </c>
      <c r="D415" s="180"/>
      <c r="E415" s="21"/>
      <c r="F415" s="199"/>
    </row>
    <row r="416" spans="1:7" ht="15">
      <c r="A416" s="22" t="s">
        <v>353</v>
      </c>
      <c r="B416" s="180"/>
      <c r="C416" s="180">
        <v>141500</v>
      </c>
      <c r="D416" s="180">
        <v>-141500</v>
      </c>
      <c r="E416" s="21"/>
      <c r="F416" s="199"/>
    </row>
    <row r="417" spans="1:8" ht="15">
      <c r="A417" s="22" t="s">
        <v>354</v>
      </c>
      <c r="B417" s="180">
        <v>4673687.79</v>
      </c>
      <c r="C417" s="180">
        <v>9183576.4399999995</v>
      </c>
      <c r="D417" s="180">
        <v>-4509888.6500000004</v>
      </c>
      <c r="E417" s="21"/>
      <c r="F417" s="199"/>
    </row>
    <row r="418" spans="1:8" ht="15">
      <c r="A418" s="22" t="s">
        <v>355</v>
      </c>
      <c r="B418" s="180">
        <v>3102281.71</v>
      </c>
      <c r="C418" s="180">
        <v>3102281.71</v>
      </c>
      <c r="D418" s="180"/>
      <c r="E418" s="21"/>
      <c r="F418" s="199"/>
    </row>
    <row r="419" spans="1:8" ht="15">
      <c r="A419" s="22" t="s">
        <v>356</v>
      </c>
      <c r="B419" s="180">
        <v>600629.82999999996</v>
      </c>
      <c r="C419" s="180">
        <v>560629.82999999996</v>
      </c>
      <c r="D419" s="180">
        <v>40000</v>
      </c>
      <c r="E419" s="21"/>
      <c r="F419" s="199"/>
    </row>
    <row r="420" spans="1:8" ht="15">
      <c r="A420" s="22" t="s">
        <v>357</v>
      </c>
      <c r="B420" s="180">
        <v>17545223.010000002</v>
      </c>
      <c r="C420" s="180">
        <v>17545223.010000002</v>
      </c>
      <c r="D420" s="180"/>
      <c r="E420" s="21"/>
      <c r="F420" s="199"/>
    </row>
    <row r="421" spans="1:8" ht="15">
      <c r="A421" s="22" t="s">
        <v>358</v>
      </c>
      <c r="B421" s="180">
        <v>52010536.229999997</v>
      </c>
      <c r="C421" s="180">
        <v>52010536.229999997</v>
      </c>
      <c r="D421" s="180"/>
      <c r="E421" s="21"/>
      <c r="F421" s="199"/>
      <c r="G421" s="200"/>
    </row>
    <row r="422" spans="1:8" ht="15">
      <c r="A422" s="22" t="s">
        <v>359</v>
      </c>
      <c r="B422" s="180">
        <v>1531968.83</v>
      </c>
      <c r="C422" s="180">
        <v>1531968.83</v>
      </c>
      <c r="D422" s="180"/>
      <c r="E422" s="21"/>
      <c r="F422" s="199"/>
      <c r="G422" s="200"/>
    </row>
    <row r="423" spans="1:8" ht="15">
      <c r="A423" s="22" t="s">
        <v>360</v>
      </c>
      <c r="B423" s="180">
        <v>8655373.8399999999</v>
      </c>
      <c r="C423" s="180">
        <v>8655373.8399999999</v>
      </c>
      <c r="D423" s="180"/>
      <c r="E423" s="21"/>
      <c r="F423" s="199"/>
      <c r="G423" s="200"/>
    </row>
    <row r="424" spans="1:8" ht="15">
      <c r="A424" s="22" t="s">
        <v>361</v>
      </c>
      <c r="B424" s="180">
        <v>9369826.0199999996</v>
      </c>
      <c r="C424" s="180">
        <v>9369826.0199999996</v>
      </c>
      <c r="D424" s="180"/>
      <c r="E424" s="21"/>
      <c r="F424" s="199"/>
      <c r="H424" s="43"/>
    </row>
    <row r="425" spans="1:8" ht="15">
      <c r="A425" s="22" t="s">
        <v>362</v>
      </c>
      <c r="B425" s="180">
        <v>431370</v>
      </c>
      <c r="C425" s="180">
        <v>431370</v>
      </c>
      <c r="D425" s="180"/>
      <c r="E425" s="21"/>
      <c r="F425" s="199"/>
      <c r="H425" s="43"/>
    </row>
    <row r="426" spans="1:8" ht="15">
      <c r="A426" s="22" t="s">
        <v>363</v>
      </c>
      <c r="B426" s="180">
        <v>2808209.82</v>
      </c>
      <c r="C426" s="180">
        <v>2808209.82</v>
      </c>
      <c r="D426" s="180"/>
      <c r="E426" s="21"/>
      <c r="F426" s="199"/>
      <c r="H426" s="43"/>
    </row>
    <row r="427" spans="1:8" ht="15">
      <c r="A427" s="22" t="s">
        <v>364</v>
      </c>
      <c r="B427" s="180">
        <v>8893889.0399999991</v>
      </c>
      <c r="C427" s="180">
        <v>8893889.0399999991</v>
      </c>
      <c r="D427" s="180">
        <v>0</v>
      </c>
      <c r="E427" s="21"/>
      <c r="F427" s="199"/>
      <c r="H427" s="43"/>
    </row>
    <row r="428" spans="1:8" ht="15">
      <c r="A428" s="22" t="s">
        <v>365</v>
      </c>
      <c r="B428" s="180">
        <v>765985.47</v>
      </c>
      <c r="C428" s="180">
        <v>765985.47</v>
      </c>
      <c r="D428" s="180">
        <v>0</v>
      </c>
      <c r="E428" s="21"/>
      <c r="F428" s="199"/>
      <c r="H428" s="43"/>
    </row>
    <row r="429" spans="1:8">
      <c r="A429" s="16" t="s">
        <v>20</v>
      </c>
      <c r="B429" s="40">
        <f>SUM(B414:B428)</f>
        <v>110951565.83999997</v>
      </c>
      <c r="C429" s="40">
        <f>SUM(C414:C428)</f>
        <v>115709743.47999999</v>
      </c>
      <c r="D429" s="40">
        <f>SUM(D414:D428)</f>
        <v>-4758177.6400000006</v>
      </c>
      <c r="E429" s="62"/>
      <c r="F429" s="62"/>
    </row>
    <row r="430" spans="1:8">
      <c r="A430" s="302"/>
      <c r="B430" s="303"/>
      <c r="C430" s="303"/>
      <c r="D430" s="303"/>
      <c r="E430" s="304"/>
      <c r="F430" s="304"/>
    </row>
    <row r="431" spans="1:8" ht="18" customHeight="1">
      <c r="A431" s="201"/>
      <c r="B431" s="201"/>
      <c r="C431" s="201"/>
      <c r="D431" s="201"/>
      <c r="E431" s="201"/>
      <c r="F431" s="202"/>
      <c r="G431" s="202"/>
      <c r="H431" s="202"/>
    </row>
    <row r="432" spans="1:8">
      <c r="A432" s="177" t="s">
        <v>366</v>
      </c>
      <c r="B432" s="178" t="s">
        <v>81</v>
      </c>
      <c r="C432" s="17" t="s">
        <v>82</v>
      </c>
      <c r="D432" s="17" t="s">
        <v>350</v>
      </c>
      <c r="E432" s="203" t="s">
        <v>199</v>
      </c>
      <c r="F432" s="202"/>
      <c r="G432" s="202"/>
      <c r="H432" s="202"/>
    </row>
    <row r="433" spans="1:5" ht="15">
      <c r="A433" s="204" t="s">
        <v>367</v>
      </c>
      <c r="B433" s="205">
        <v>-2430305.5</v>
      </c>
      <c r="C433" s="205">
        <v>-1774652.94</v>
      </c>
      <c r="D433" s="205">
        <v>655652.56000000006</v>
      </c>
      <c r="E433" s="206">
        <v>0</v>
      </c>
    </row>
    <row r="434" spans="1:5" ht="15">
      <c r="A434" s="22" t="s">
        <v>368</v>
      </c>
      <c r="B434" s="180">
        <v>-1522.74</v>
      </c>
      <c r="C434" s="180">
        <v>-1522.74</v>
      </c>
      <c r="D434" s="180"/>
      <c r="E434" s="181">
        <v>0</v>
      </c>
    </row>
    <row r="435" spans="1:5" ht="15">
      <c r="A435" s="22" t="s">
        <v>369</v>
      </c>
      <c r="B435" s="180">
        <v>-736708.49</v>
      </c>
      <c r="C435" s="180">
        <v>-736708.49</v>
      </c>
      <c r="D435" s="180"/>
      <c r="E435" s="181">
        <v>0</v>
      </c>
    </row>
    <row r="436" spans="1:5" ht="15">
      <c r="A436" s="22" t="s">
        <v>370</v>
      </c>
      <c r="B436" s="180">
        <v>844314.63</v>
      </c>
      <c r="C436" s="180">
        <v>844314.63</v>
      </c>
      <c r="D436" s="180"/>
      <c r="E436" s="181">
        <v>0</v>
      </c>
    </row>
    <row r="437" spans="1:5" ht="15">
      <c r="A437" s="22" t="s">
        <v>371</v>
      </c>
      <c r="B437" s="180">
        <v>3592318.2</v>
      </c>
      <c r="C437" s="180">
        <v>3592318.2</v>
      </c>
      <c r="D437" s="180"/>
      <c r="E437" s="181">
        <v>0</v>
      </c>
    </row>
    <row r="438" spans="1:5" ht="15">
      <c r="A438" s="22" t="s">
        <v>372</v>
      </c>
      <c r="B438" s="180">
        <v>2665338.4300000002</v>
      </c>
      <c r="C438" s="180">
        <v>2665338.4300000002</v>
      </c>
      <c r="D438" s="180"/>
      <c r="E438" s="181">
        <v>0</v>
      </c>
    </row>
    <row r="439" spans="1:5" ht="15">
      <c r="A439" s="22" t="s">
        <v>373</v>
      </c>
      <c r="B439" s="180">
        <v>20168064.399999999</v>
      </c>
      <c r="C439" s="180">
        <v>20168064.399999999</v>
      </c>
      <c r="D439" s="180"/>
      <c r="E439" s="181">
        <v>0</v>
      </c>
    </row>
    <row r="440" spans="1:5" ht="15">
      <c r="A440" s="22" t="s">
        <v>374</v>
      </c>
      <c r="B440" s="180">
        <v>5106714.74</v>
      </c>
      <c r="C440" s="180">
        <v>5106714.74</v>
      </c>
      <c r="D440" s="180"/>
      <c r="E440" s="181">
        <v>0</v>
      </c>
    </row>
    <row r="441" spans="1:5" ht="15">
      <c r="A441" s="22" t="s">
        <v>375</v>
      </c>
      <c r="B441" s="180">
        <v>5258532.54</v>
      </c>
      <c r="C441" s="180">
        <v>5258532.54</v>
      </c>
      <c r="D441" s="180"/>
      <c r="E441" s="181">
        <v>0</v>
      </c>
    </row>
    <row r="442" spans="1:5" ht="15">
      <c r="A442" s="22" t="s">
        <v>376</v>
      </c>
      <c r="B442" s="180">
        <v>3696298.95</v>
      </c>
      <c r="C442" s="180">
        <v>3696298.95</v>
      </c>
      <c r="D442" s="180"/>
      <c r="E442" s="181">
        <v>0</v>
      </c>
    </row>
    <row r="443" spans="1:5" ht="15">
      <c r="A443" s="22" t="s">
        <v>377</v>
      </c>
      <c r="B443" s="180">
        <v>8328220.0700000003</v>
      </c>
      <c r="C443" s="180">
        <v>8380308.8600000003</v>
      </c>
      <c r="D443" s="180">
        <v>52088.79</v>
      </c>
      <c r="E443" s="181">
        <v>0</v>
      </c>
    </row>
    <row r="444" spans="1:5" ht="15">
      <c r="A444" s="22" t="s">
        <v>378</v>
      </c>
      <c r="B444" s="180">
        <v>0</v>
      </c>
      <c r="C444" s="180">
        <v>5636348.2199999997</v>
      </c>
      <c r="D444" s="180">
        <v>5636348.2199999997</v>
      </c>
      <c r="E444" s="181"/>
    </row>
    <row r="445" spans="1:5" ht="15">
      <c r="A445" s="22" t="s">
        <v>379</v>
      </c>
      <c r="B445" s="180">
        <v>-949035.13</v>
      </c>
      <c r="C445" s="180">
        <v>-951797.33</v>
      </c>
      <c r="D445" s="180">
        <v>-2762.2</v>
      </c>
      <c r="E445" s="181"/>
    </row>
    <row r="446" spans="1:5" ht="15">
      <c r="A446" s="22" t="s">
        <v>380</v>
      </c>
      <c r="B446" s="180">
        <v>-9615646.8300000001</v>
      </c>
      <c r="C446" s="180">
        <v>-9620466.8300000001</v>
      </c>
      <c r="D446" s="180">
        <v>-4820</v>
      </c>
      <c r="E446" s="181"/>
    </row>
    <row r="447" spans="1:5" ht="15">
      <c r="A447" s="22" t="s">
        <v>381</v>
      </c>
      <c r="B447" s="180">
        <v>-1291458</v>
      </c>
      <c r="C447" s="180">
        <v>-1291458</v>
      </c>
      <c r="D447" s="180"/>
      <c r="E447" s="181"/>
    </row>
    <row r="448" spans="1:5" ht="15">
      <c r="A448" s="22" t="s">
        <v>382</v>
      </c>
      <c r="B448" s="180">
        <v>-17858711.449999999</v>
      </c>
      <c r="C448" s="180">
        <v>-17858711.449999999</v>
      </c>
      <c r="D448" s="180"/>
      <c r="E448" s="181"/>
    </row>
    <row r="449" spans="1:5" ht="15">
      <c r="A449" s="22" t="s">
        <v>383</v>
      </c>
      <c r="B449" s="180">
        <v>-192678.52</v>
      </c>
      <c r="C449" s="180">
        <v>-192678.52</v>
      </c>
      <c r="D449" s="180"/>
      <c r="E449" s="181"/>
    </row>
    <row r="450" spans="1:5" ht="15">
      <c r="A450" s="22" t="s">
        <v>384</v>
      </c>
      <c r="B450" s="180">
        <v>-547577</v>
      </c>
      <c r="C450" s="180">
        <v>-547577</v>
      </c>
      <c r="D450" s="180"/>
      <c r="E450" s="181"/>
    </row>
    <row r="451" spans="1:5" ht="15">
      <c r="A451" s="22" t="s">
        <v>385</v>
      </c>
      <c r="B451" s="180">
        <v>-78200</v>
      </c>
      <c r="C451" s="180">
        <v>-78200</v>
      </c>
      <c r="D451" s="180"/>
      <c r="E451" s="181">
        <v>0</v>
      </c>
    </row>
    <row r="452" spans="1:5" ht="15">
      <c r="A452" s="22" t="s">
        <v>386</v>
      </c>
      <c r="B452" s="180">
        <v>-1555929.19</v>
      </c>
      <c r="C452" s="180">
        <v>-1555929.19</v>
      </c>
      <c r="D452" s="180"/>
      <c r="E452" s="181">
        <v>0</v>
      </c>
    </row>
    <row r="453" spans="1:5" ht="15">
      <c r="A453" s="22" t="s">
        <v>387</v>
      </c>
      <c r="B453" s="180">
        <v>-326879.44</v>
      </c>
      <c r="C453" s="180">
        <v>-326879.44</v>
      </c>
      <c r="D453" s="180"/>
      <c r="E453" s="181">
        <v>0</v>
      </c>
    </row>
    <row r="454" spans="1:5" ht="15">
      <c r="A454" s="22" t="s">
        <v>388</v>
      </c>
      <c r="B454" s="180">
        <v>0</v>
      </c>
      <c r="C454" s="180">
        <v>-222832.88</v>
      </c>
      <c r="D454" s="180">
        <v>-222832.88</v>
      </c>
      <c r="E454" s="181">
        <v>0</v>
      </c>
    </row>
    <row r="455" spans="1:5" ht="15">
      <c r="A455" s="22" t="s">
        <v>389</v>
      </c>
      <c r="B455" s="180">
        <v>0</v>
      </c>
      <c r="C455" s="180">
        <v>-1484881.48</v>
      </c>
      <c r="D455" s="180">
        <v>-1484881.48</v>
      </c>
      <c r="E455" s="181">
        <v>0</v>
      </c>
    </row>
    <row r="456" spans="1:5" ht="15">
      <c r="A456" s="22" t="s">
        <v>390</v>
      </c>
      <c r="B456" s="180">
        <v>0</v>
      </c>
      <c r="C456" s="180">
        <v>-151598.51999999999</v>
      </c>
      <c r="D456" s="180">
        <v>-151598.51999999999</v>
      </c>
      <c r="E456" s="181">
        <v>0</v>
      </c>
    </row>
    <row r="457" spans="1:5" ht="15">
      <c r="A457" s="22" t="s">
        <v>391</v>
      </c>
      <c r="B457" s="180">
        <v>0</v>
      </c>
      <c r="C457" s="180">
        <v>-40000</v>
      </c>
      <c r="D457" s="180">
        <v>-40000</v>
      </c>
      <c r="E457" s="181">
        <v>0</v>
      </c>
    </row>
    <row r="458" spans="1:5" ht="15">
      <c r="A458" s="204" t="s">
        <v>392</v>
      </c>
      <c r="B458" s="205">
        <v>16505455.17</v>
      </c>
      <c r="C458" s="205">
        <v>20286997.100000001</v>
      </c>
      <c r="D458" s="205">
        <v>3781541.93</v>
      </c>
      <c r="E458" s="206">
        <v>0</v>
      </c>
    </row>
    <row r="459" spans="1:5">
      <c r="A459" s="27"/>
      <c r="B459" s="23"/>
      <c r="C459" s="23"/>
      <c r="D459" s="21">
        <f t="shared" ref="D459" si="6">+B459-C459</f>
        <v>0</v>
      </c>
      <c r="E459" s="26"/>
    </row>
    <row r="460" spans="1:5" ht="16.5" customHeight="1">
      <c r="A460" s="16" t="s">
        <v>20</v>
      </c>
      <c r="B460" s="28">
        <f>B458+B433</f>
        <v>14075149.67</v>
      </c>
      <c r="C460" s="28">
        <f>C458+C433</f>
        <v>18512344.16</v>
      </c>
      <c r="D460" s="28">
        <f>D458+D433</f>
        <v>4437194.49</v>
      </c>
      <c r="E460" s="135"/>
    </row>
    <row r="462" spans="1:5">
      <c r="A462" s="10" t="s">
        <v>393</v>
      </c>
      <c r="B462" s="135"/>
      <c r="C462" s="135"/>
      <c r="D462" s="135"/>
    </row>
    <row r="463" spans="1:5" ht="6" customHeight="1"/>
    <row r="464" spans="1:5">
      <c r="A464" s="177" t="s">
        <v>394</v>
      </c>
      <c r="B464" s="178" t="s">
        <v>81</v>
      </c>
      <c r="C464" s="17" t="s">
        <v>82</v>
      </c>
      <c r="D464" s="17" t="s">
        <v>83</v>
      </c>
    </row>
    <row r="465" spans="1:6" ht="15">
      <c r="A465" s="195" t="s">
        <v>395</v>
      </c>
      <c r="B465" s="180">
        <v>215039.05</v>
      </c>
      <c r="C465" s="180">
        <v>215039.05</v>
      </c>
      <c r="D465" s="180"/>
      <c r="F465" s="57"/>
    </row>
    <row r="466" spans="1:6" ht="15">
      <c r="A466" s="195" t="s">
        <v>396</v>
      </c>
      <c r="B466" s="180">
        <v>521382.52</v>
      </c>
      <c r="C466" s="180">
        <v>332717.44</v>
      </c>
      <c r="D466" s="180">
        <v>-188665.08</v>
      </c>
    </row>
    <row r="467" spans="1:6" ht="15">
      <c r="A467" s="195" t="s">
        <v>397</v>
      </c>
      <c r="B467" s="180">
        <v>641819.57999999996</v>
      </c>
      <c r="C467" s="180">
        <v>641884.54</v>
      </c>
      <c r="D467" s="180">
        <v>64.959999999999994</v>
      </c>
      <c r="E467" s="43"/>
      <c r="F467" s="57"/>
    </row>
    <row r="468" spans="1:6" ht="15">
      <c r="A468" s="195" t="s">
        <v>398</v>
      </c>
      <c r="B468" s="180">
        <v>94.38</v>
      </c>
      <c r="C468" s="180">
        <v>44.99</v>
      </c>
      <c r="D468" s="180">
        <v>-49.39</v>
      </c>
      <c r="E468" s="43"/>
      <c r="F468" s="57"/>
    </row>
    <row r="469" spans="1:6" ht="15">
      <c r="A469" s="195" t="s">
        <v>399</v>
      </c>
      <c r="B469" s="180">
        <v>2.2599999999999998</v>
      </c>
      <c r="C469" s="180">
        <v>2.2599999999999998</v>
      </c>
      <c r="D469" s="180"/>
      <c r="F469" s="57"/>
    </row>
    <row r="470" spans="1:6" ht="15">
      <c r="A470" s="195" t="s">
        <v>400</v>
      </c>
      <c r="B470" s="180">
        <v>840646.96</v>
      </c>
      <c r="C470" s="180">
        <v>840733.82</v>
      </c>
      <c r="D470" s="180">
        <v>86.86</v>
      </c>
      <c r="F470" s="57"/>
    </row>
    <row r="471" spans="1:6" ht="15">
      <c r="A471" s="195" t="s">
        <v>401</v>
      </c>
      <c r="B471" s="180">
        <v>148545.67000000001</v>
      </c>
      <c r="C471" s="180">
        <v>33013.46</v>
      </c>
      <c r="D471" s="180">
        <v>-115532.21</v>
      </c>
      <c r="F471" s="57"/>
    </row>
    <row r="472" spans="1:6" ht="15">
      <c r="A472" s="195" t="s">
        <v>402</v>
      </c>
      <c r="B472" s="180">
        <v>4359274.97</v>
      </c>
      <c r="C472" s="180"/>
      <c r="D472" s="180">
        <v>-4359274.97</v>
      </c>
      <c r="F472" s="57"/>
    </row>
    <row r="473" spans="1:6" ht="15">
      <c r="A473" s="195" t="s">
        <v>403</v>
      </c>
      <c r="B473" s="180">
        <v>4518448.38</v>
      </c>
      <c r="C473" s="180"/>
      <c r="D473" s="180">
        <v>-4518448.38</v>
      </c>
      <c r="F473" s="57"/>
    </row>
    <row r="474" spans="1:6" ht="15">
      <c r="A474" s="195" t="s">
        <v>404</v>
      </c>
      <c r="B474" s="180">
        <v>182.46</v>
      </c>
      <c r="C474" s="180">
        <v>183.03</v>
      </c>
      <c r="D474" s="180">
        <v>0.56999999999999995</v>
      </c>
      <c r="F474" s="57"/>
    </row>
    <row r="475" spans="1:6" ht="15">
      <c r="A475" s="195" t="s">
        <v>405</v>
      </c>
      <c r="B475" s="180">
        <v>311113.67</v>
      </c>
      <c r="C475" s="180">
        <v>227264.33</v>
      </c>
      <c r="D475" s="180">
        <v>-83849.34</v>
      </c>
      <c r="F475" s="57"/>
    </row>
    <row r="476" spans="1:6" ht="15">
      <c r="A476" s="195" t="s">
        <v>406</v>
      </c>
      <c r="B476" s="180">
        <v>772014.36</v>
      </c>
      <c r="C476" s="180">
        <v>153916.71</v>
      </c>
      <c r="D476" s="180">
        <v>-618097.65</v>
      </c>
      <c r="F476" s="57"/>
    </row>
    <row r="477" spans="1:6" ht="15">
      <c r="A477" s="195" t="s">
        <v>407</v>
      </c>
      <c r="B477" s="180">
        <v>864488.92</v>
      </c>
      <c r="C477" s="180"/>
      <c r="D477" s="180">
        <v>-864488.92</v>
      </c>
      <c r="F477" s="57"/>
    </row>
    <row r="478" spans="1:6" ht="15">
      <c r="A478" s="195" t="s">
        <v>408</v>
      </c>
      <c r="B478" s="180"/>
      <c r="C478" s="180">
        <v>2737790.48</v>
      </c>
      <c r="D478" s="180">
        <v>2737790.48</v>
      </c>
      <c r="F478" s="57"/>
    </row>
    <row r="479" spans="1:6" ht="15">
      <c r="A479" s="195" t="s">
        <v>409</v>
      </c>
      <c r="B479" s="180"/>
      <c r="C479" s="180">
        <v>5812103.3200000003</v>
      </c>
      <c r="D479" s="180">
        <v>5812103.3200000003</v>
      </c>
      <c r="F479" s="57"/>
    </row>
    <row r="480" spans="1:6" ht="15">
      <c r="A480" s="195" t="s">
        <v>410</v>
      </c>
      <c r="B480" s="180"/>
      <c r="C480" s="180">
        <v>2641459.12</v>
      </c>
      <c r="D480" s="180">
        <v>2641459.12</v>
      </c>
      <c r="F480" s="57"/>
    </row>
    <row r="481" spans="1:6" ht="15">
      <c r="A481" s="195" t="s">
        <v>411</v>
      </c>
      <c r="B481" s="180"/>
      <c r="C481" s="180">
        <v>1009888.65</v>
      </c>
      <c r="D481" s="180">
        <v>1009888.65</v>
      </c>
      <c r="F481" s="57"/>
    </row>
    <row r="482" spans="1:6" ht="15">
      <c r="A482" s="195" t="s">
        <v>412</v>
      </c>
      <c r="B482" s="180">
        <v>490262.63</v>
      </c>
      <c r="C482" s="180">
        <v>550315.31000000006</v>
      </c>
      <c r="D482" s="180">
        <v>60052.68</v>
      </c>
      <c r="F482" s="57"/>
    </row>
    <row r="483" spans="1:6" ht="15">
      <c r="A483" s="195" t="s">
        <v>413</v>
      </c>
      <c r="B483" s="180">
        <v>0</v>
      </c>
      <c r="C483" s="180">
        <v>1848832.49</v>
      </c>
      <c r="D483" s="180">
        <v>1848832.49</v>
      </c>
      <c r="F483" s="57"/>
    </row>
    <row r="484" spans="1:6" ht="15">
      <c r="A484" s="207" t="s">
        <v>414</v>
      </c>
      <c r="B484" s="208">
        <f>SUM(B465:B483)</f>
        <v>13683315.810000001</v>
      </c>
      <c r="C484" s="208">
        <f t="shared" ref="C484:D484" si="7">SUM(C465:C483)</f>
        <v>17045189</v>
      </c>
      <c r="D484" s="208">
        <f t="shared" si="7"/>
        <v>3361873.19</v>
      </c>
      <c r="F484" s="57"/>
    </row>
    <row r="485" spans="1:6">
      <c r="A485" s="16" t="s">
        <v>20</v>
      </c>
      <c r="B485" s="28">
        <f>SUM(B465:B483)</f>
        <v>13683315.810000001</v>
      </c>
      <c r="C485" s="28">
        <f t="shared" ref="C485:D485" si="8">SUM(C465:C483)</f>
        <v>17045189</v>
      </c>
      <c r="D485" s="28">
        <f t="shared" si="8"/>
        <v>3361873.19</v>
      </c>
    </row>
    <row r="486" spans="1:6" s="35" customFormat="1">
      <c r="A486" s="209"/>
      <c r="B486" s="210"/>
      <c r="C486" s="210"/>
      <c r="D486" s="210"/>
    </row>
    <row r="487" spans="1:6">
      <c r="A487" s="211" t="s">
        <v>415</v>
      </c>
      <c r="B487" s="178" t="s">
        <v>83</v>
      </c>
      <c r="C487"/>
      <c r="D487" s="8"/>
    </row>
    <row r="488" spans="1:6">
      <c r="A488" s="1" t="s">
        <v>416</v>
      </c>
      <c r="B488" s="212">
        <v>2150000</v>
      </c>
      <c r="C488"/>
    </row>
    <row r="489" spans="1:6" ht="15">
      <c r="A489" s="129" t="s">
        <v>417</v>
      </c>
      <c r="B489" s="183">
        <f>+B488</f>
        <v>2150000</v>
      </c>
      <c r="C489"/>
      <c r="D489" s="121"/>
    </row>
    <row r="490" spans="1:6" ht="15">
      <c r="A490" s="22" t="s">
        <v>418</v>
      </c>
      <c r="B490" s="180">
        <v>-38249.1</v>
      </c>
      <c r="C490"/>
      <c r="D490" s="121"/>
    </row>
    <row r="491" spans="1:6" ht="15">
      <c r="A491" s="22" t="s">
        <v>419</v>
      </c>
      <c r="B491" s="180">
        <v>377025.49</v>
      </c>
      <c r="C491"/>
      <c r="D491" s="121"/>
    </row>
    <row r="492" spans="1:6" ht="15">
      <c r="A492" s="1" t="s">
        <v>420</v>
      </c>
      <c r="B492" s="180">
        <v>363517.39</v>
      </c>
      <c r="C492"/>
      <c r="D492" s="121"/>
    </row>
    <row r="493" spans="1:6" ht="15">
      <c r="A493" s="22" t="s">
        <v>421</v>
      </c>
      <c r="B493" s="180">
        <v>922987.31</v>
      </c>
      <c r="C493"/>
      <c r="D493" s="121"/>
    </row>
    <row r="494" spans="1:6" ht="15">
      <c r="A494" s="129" t="s">
        <v>422</v>
      </c>
      <c r="B494" s="183">
        <f>SUM(B490:B493)</f>
        <v>1625281.09</v>
      </c>
      <c r="C494"/>
      <c r="D494" s="121"/>
    </row>
    <row r="495" spans="1:6">
      <c r="B495" s="134"/>
      <c r="C495"/>
      <c r="D495" s="121"/>
    </row>
    <row r="496" spans="1:6">
      <c r="A496" s="16" t="s">
        <v>20</v>
      </c>
      <c r="B496" s="40">
        <f>+B489+B494</f>
        <v>3775281.09</v>
      </c>
      <c r="C496"/>
      <c r="D496" s="8"/>
      <c r="F496" s="30"/>
    </row>
    <row r="497" spans="1:6">
      <c r="F497" s="8"/>
    </row>
    <row r="498" spans="1:6">
      <c r="F498" s="8"/>
    </row>
    <row r="499" spans="1:6">
      <c r="A499" s="211" t="s">
        <v>423</v>
      </c>
      <c r="B499" s="178"/>
      <c r="C499" s="177"/>
      <c r="F499" s="8"/>
    </row>
    <row r="500" spans="1:6">
      <c r="A500" s="211" t="s">
        <v>424</v>
      </c>
      <c r="B500" s="178" t="s">
        <v>425</v>
      </c>
      <c r="C500" s="177" t="s">
        <v>426</v>
      </c>
      <c r="F500" s="8"/>
    </row>
    <row r="501" spans="1:6">
      <c r="A501" s="213" t="s">
        <v>427</v>
      </c>
      <c r="B501" s="214">
        <v>16837.480000000003</v>
      </c>
      <c r="C501" s="215">
        <v>7107677.0699999994</v>
      </c>
      <c r="F501" s="8"/>
    </row>
    <row r="502" spans="1:6">
      <c r="A502" s="213" t="s">
        <v>428</v>
      </c>
      <c r="B502" s="214">
        <v>16836.240000000002</v>
      </c>
      <c r="C502" s="215">
        <v>7107675.7699999996</v>
      </c>
      <c r="F502" s="8"/>
    </row>
    <row r="503" spans="1:6">
      <c r="A503" s="213" t="s">
        <v>429</v>
      </c>
      <c r="B503" s="214">
        <v>0</v>
      </c>
      <c r="C503" s="215">
        <v>0</v>
      </c>
      <c r="F503" s="8"/>
    </row>
    <row r="504" spans="1:6">
      <c r="A504" s="213" t="s">
        <v>430</v>
      </c>
      <c r="B504" s="214">
        <v>0</v>
      </c>
      <c r="C504" s="215">
        <v>0</v>
      </c>
      <c r="F504" s="8"/>
    </row>
    <row r="505" spans="1:6">
      <c r="A505" s="213" t="s">
        <v>431</v>
      </c>
      <c r="B505" s="214">
        <v>0</v>
      </c>
      <c r="C505" s="215">
        <v>3677723.82</v>
      </c>
      <c r="F505" s="8"/>
    </row>
    <row r="506" spans="1:6">
      <c r="A506" s="213" t="s">
        <v>432</v>
      </c>
      <c r="B506" s="214">
        <v>0</v>
      </c>
      <c r="C506" s="215">
        <v>0</v>
      </c>
      <c r="F506" s="8"/>
    </row>
    <row r="507" spans="1:6">
      <c r="A507" s="213" t="s">
        <v>433</v>
      </c>
      <c r="B507" s="214">
        <v>0</v>
      </c>
      <c r="C507" s="215">
        <v>3416602.82</v>
      </c>
      <c r="F507" s="8"/>
    </row>
    <row r="508" spans="1:6">
      <c r="A508" s="213" t="s">
        <v>434</v>
      </c>
      <c r="B508" s="214">
        <v>0</v>
      </c>
      <c r="C508" s="215">
        <v>0</v>
      </c>
      <c r="F508" s="8"/>
    </row>
    <row r="509" spans="1:6">
      <c r="A509" s="213" t="s">
        <v>435</v>
      </c>
      <c r="B509" s="214">
        <v>0</v>
      </c>
      <c r="C509" s="215">
        <v>0</v>
      </c>
      <c r="F509" s="8"/>
    </row>
    <row r="510" spans="1:6">
      <c r="A510" s="213" t="s">
        <v>436</v>
      </c>
      <c r="B510" s="214">
        <v>16836.240000000002</v>
      </c>
      <c r="C510" s="215">
        <v>13349.13</v>
      </c>
      <c r="F510" s="8"/>
    </row>
    <row r="511" spans="1:6">
      <c r="A511" s="213" t="s">
        <v>437</v>
      </c>
      <c r="B511" s="214">
        <v>0</v>
      </c>
      <c r="C511" s="215">
        <v>0</v>
      </c>
      <c r="F511" s="8"/>
    </row>
    <row r="512" spans="1:6">
      <c r="A512" s="213" t="s">
        <v>438</v>
      </c>
      <c r="B512" s="214">
        <v>0</v>
      </c>
      <c r="C512" s="215">
        <v>0</v>
      </c>
      <c r="F512" s="8"/>
    </row>
    <row r="513" spans="1:6">
      <c r="A513" s="213" t="s">
        <v>439</v>
      </c>
      <c r="B513" s="214">
        <v>0</v>
      </c>
      <c r="C513" s="215">
        <v>0</v>
      </c>
      <c r="F513" s="8"/>
    </row>
    <row r="514" spans="1:6">
      <c r="A514" s="213" t="s">
        <v>440</v>
      </c>
      <c r="B514" s="214">
        <v>0</v>
      </c>
      <c r="C514" s="215">
        <v>0</v>
      </c>
      <c r="F514" s="8"/>
    </row>
    <row r="515" spans="1:6">
      <c r="A515" s="213" t="s">
        <v>441</v>
      </c>
      <c r="B515" s="214">
        <v>0</v>
      </c>
      <c r="C515" s="215">
        <v>0</v>
      </c>
      <c r="F515" s="8"/>
    </row>
    <row r="516" spans="1:6">
      <c r="A516" s="213" t="s">
        <v>442</v>
      </c>
      <c r="B516" s="214">
        <v>0</v>
      </c>
      <c r="C516" s="215">
        <v>0</v>
      </c>
      <c r="F516" s="8"/>
    </row>
    <row r="517" spans="1:6">
      <c r="A517" s="213" t="s">
        <v>443</v>
      </c>
      <c r="B517" s="214">
        <v>0</v>
      </c>
      <c r="C517" s="215">
        <v>0</v>
      </c>
      <c r="F517" s="8"/>
    </row>
    <row r="518" spans="1:6">
      <c r="A518" s="213" t="s">
        <v>444</v>
      </c>
      <c r="B518" s="214">
        <v>0</v>
      </c>
      <c r="C518" s="215">
        <v>0</v>
      </c>
      <c r="F518" s="8"/>
    </row>
    <row r="519" spans="1:6">
      <c r="A519" s="213" t="s">
        <v>445</v>
      </c>
      <c r="B519" s="214">
        <v>0</v>
      </c>
      <c r="C519" s="215">
        <v>0</v>
      </c>
      <c r="F519" s="8"/>
    </row>
    <row r="520" spans="1:6">
      <c r="A520" s="213" t="s">
        <v>446</v>
      </c>
      <c r="B520" s="214">
        <v>0</v>
      </c>
      <c r="C520" s="215">
        <v>0</v>
      </c>
      <c r="F520" s="8"/>
    </row>
    <row r="521" spans="1:6">
      <c r="A521" s="213" t="s">
        <v>447</v>
      </c>
      <c r="B521" s="214">
        <v>0</v>
      </c>
      <c r="C521" s="215">
        <v>0</v>
      </c>
      <c r="F521" s="8"/>
    </row>
    <row r="522" spans="1:6">
      <c r="A522" s="213" t="s">
        <v>448</v>
      </c>
      <c r="B522" s="214">
        <v>0</v>
      </c>
      <c r="C522" s="215">
        <v>0</v>
      </c>
      <c r="F522" s="8"/>
    </row>
    <row r="523" spans="1:6">
      <c r="A523" s="213" t="s">
        <v>449</v>
      </c>
      <c r="B523" s="214">
        <v>0</v>
      </c>
      <c r="C523" s="215">
        <v>0</v>
      </c>
      <c r="F523" s="8"/>
    </row>
    <row r="524" spans="1:6">
      <c r="A524" s="213" t="s">
        <v>450</v>
      </c>
      <c r="B524" s="214">
        <v>1.24</v>
      </c>
      <c r="C524" s="215">
        <v>1.3</v>
      </c>
      <c r="F524" s="8"/>
    </row>
    <row r="525" spans="1:6">
      <c r="A525" s="213" t="s">
        <v>451</v>
      </c>
      <c r="B525" s="214">
        <v>0</v>
      </c>
      <c r="C525" s="215">
        <v>0</v>
      </c>
      <c r="F525" s="8"/>
    </row>
    <row r="526" spans="1:6">
      <c r="A526" s="213" t="s">
        <v>452</v>
      </c>
      <c r="B526" s="214">
        <v>0</v>
      </c>
      <c r="C526" s="215">
        <v>0</v>
      </c>
      <c r="F526" s="8"/>
    </row>
    <row r="527" spans="1:6">
      <c r="A527" s="213" t="s">
        <v>453</v>
      </c>
      <c r="B527" s="214">
        <v>0</v>
      </c>
      <c r="C527" s="215">
        <v>0</v>
      </c>
      <c r="F527" s="8"/>
    </row>
    <row r="528" spans="1:6">
      <c r="A528" s="213" t="s">
        <v>454</v>
      </c>
      <c r="B528" s="214">
        <v>0</v>
      </c>
      <c r="C528" s="215">
        <v>0</v>
      </c>
      <c r="F528" s="8"/>
    </row>
    <row r="529" spans="1:13">
      <c r="A529" s="213" t="s">
        <v>455</v>
      </c>
      <c r="B529" s="214">
        <v>0</v>
      </c>
      <c r="C529" s="215">
        <v>0</v>
      </c>
      <c r="F529" s="8"/>
    </row>
    <row r="530" spans="1:13">
      <c r="A530" s="213" t="s">
        <v>456</v>
      </c>
      <c r="B530" s="214">
        <v>0</v>
      </c>
      <c r="C530" s="215">
        <v>0</v>
      </c>
      <c r="F530" s="8"/>
    </row>
    <row r="531" spans="1:13">
      <c r="A531" s="213" t="s">
        <v>457</v>
      </c>
      <c r="B531" s="214">
        <v>0</v>
      </c>
      <c r="C531" s="215">
        <v>0</v>
      </c>
      <c r="F531" s="8"/>
    </row>
    <row r="532" spans="1:13">
      <c r="A532" s="213" t="s">
        <v>458</v>
      </c>
      <c r="B532" s="214">
        <v>1.24</v>
      </c>
      <c r="C532" s="215">
        <v>1.3</v>
      </c>
      <c r="F532" s="8"/>
    </row>
    <row r="533" spans="1:13">
      <c r="A533" s="213" t="s">
        <v>459</v>
      </c>
      <c r="B533" s="214">
        <v>0</v>
      </c>
      <c r="C533" s="215">
        <v>0</v>
      </c>
      <c r="F533" s="8"/>
    </row>
    <row r="534" spans="1:13">
      <c r="A534" s="213" t="s">
        <v>460</v>
      </c>
      <c r="B534" s="214">
        <v>0</v>
      </c>
      <c r="C534" s="215">
        <v>0</v>
      </c>
      <c r="F534" s="8"/>
    </row>
    <row r="535" spans="1:13">
      <c r="A535" s="216" t="s">
        <v>461</v>
      </c>
      <c r="B535" s="217">
        <v>0</v>
      </c>
      <c r="C535" s="218">
        <v>0</v>
      </c>
      <c r="F535" s="8"/>
    </row>
    <row r="536" spans="1:13">
      <c r="F536" s="8"/>
    </row>
    <row r="537" spans="1:13">
      <c r="A537" s="10"/>
      <c r="E537" s="8"/>
      <c r="F537" s="8"/>
    </row>
    <row r="538" spans="1:13">
      <c r="A538" s="10" t="s">
        <v>462</v>
      </c>
      <c r="E538" s="8"/>
      <c r="F538" s="8"/>
    </row>
    <row r="539" spans="1:13">
      <c r="A539" s="10" t="s">
        <v>463</v>
      </c>
      <c r="B539" s="219"/>
      <c r="C539" s="219"/>
      <c r="D539" s="219"/>
      <c r="E539" s="8"/>
      <c r="F539" s="8"/>
    </row>
    <row r="540" spans="1:13" ht="9" customHeight="1">
      <c r="A540" s="220"/>
      <c r="B540" s="220"/>
      <c r="C540" s="220"/>
      <c r="D540" s="220"/>
      <c r="E540" s="8"/>
      <c r="F540" s="8"/>
    </row>
    <row r="541" spans="1:13">
      <c r="A541" s="221" t="s">
        <v>464</v>
      </c>
      <c r="B541" s="222"/>
      <c r="C541" s="222"/>
      <c r="D541" s="223"/>
      <c r="E541" s="8"/>
      <c r="F541" s="8"/>
    </row>
    <row r="542" spans="1:13">
      <c r="A542" s="224" t="s">
        <v>465</v>
      </c>
      <c r="B542" s="225"/>
      <c r="C542" s="225"/>
      <c r="D542" s="226"/>
      <c r="E542" s="8"/>
      <c r="F542" s="8"/>
    </row>
    <row r="543" spans="1:13">
      <c r="A543" s="227" t="s">
        <v>466</v>
      </c>
      <c r="B543" s="228"/>
      <c r="C543" s="228"/>
      <c r="D543" s="229"/>
      <c r="E543" s="8"/>
      <c r="F543" s="8"/>
    </row>
    <row r="544" spans="1:13" ht="15">
      <c r="A544" s="230" t="s">
        <v>467</v>
      </c>
      <c r="B544" s="231"/>
      <c r="D544" s="232">
        <f>+[7]EAI!F16</f>
        <v>76096446.170000002</v>
      </c>
      <c r="E544" s="8"/>
      <c r="F544" s="81"/>
      <c r="G544" s="81"/>
      <c r="H544" s="81"/>
      <c r="I544" s="81"/>
      <c r="J544" s="81"/>
      <c r="K544" s="81"/>
      <c r="L544" s="81"/>
      <c r="M544" s="81"/>
    </row>
    <row r="545" spans="1:14" ht="15">
      <c r="A545" s="233"/>
      <c r="B545" s="233"/>
      <c r="C545" s="8"/>
      <c r="E545" s="8"/>
      <c r="F545" s="81"/>
      <c r="G545" s="81"/>
      <c r="H545" s="81"/>
      <c r="I545" s="81"/>
      <c r="J545" s="81"/>
      <c r="K545" s="81"/>
      <c r="L545" s="81"/>
      <c r="M545" s="81"/>
    </row>
    <row r="546" spans="1:14" ht="15">
      <c r="A546" s="234" t="s">
        <v>468</v>
      </c>
      <c r="B546" s="235"/>
      <c r="C546" s="236"/>
      <c r="D546" s="237">
        <f>SUM(C546:C551)</f>
        <v>0</v>
      </c>
      <c r="E546" s="8"/>
      <c r="F546" s="81"/>
      <c r="G546" s="81"/>
      <c r="H546" s="81"/>
      <c r="I546" s="81"/>
      <c r="J546" s="81"/>
      <c r="K546" s="81"/>
      <c r="L546" s="81"/>
      <c r="M546" s="81"/>
    </row>
    <row r="547" spans="1:14" ht="12" customHeight="1">
      <c r="A547" s="238" t="s">
        <v>469</v>
      </c>
      <c r="B547" s="239"/>
      <c r="C547" s="240">
        <v>0</v>
      </c>
      <c r="D547" s="241"/>
      <c r="E547" s="8"/>
      <c r="F547" s="81"/>
      <c r="G547" s="81"/>
      <c r="H547" s="81"/>
      <c r="I547" s="81"/>
      <c r="J547" s="81"/>
      <c r="K547" s="81"/>
      <c r="L547" s="81"/>
      <c r="M547" s="81"/>
    </row>
    <row r="548" spans="1:14" ht="25.5">
      <c r="A548" s="238" t="s">
        <v>470</v>
      </c>
      <c r="B548" s="239"/>
      <c r="C548" s="240">
        <v>0</v>
      </c>
      <c r="D548" s="241"/>
      <c r="E548" s="8"/>
      <c r="F548" s="81"/>
      <c r="G548" s="81"/>
      <c r="H548" s="81"/>
      <c r="I548" s="81"/>
      <c r="J548" s="81"/>
      <c r="K548" s="81"/>
      <c r="L548" s="81"/>
      <c r="M548" s="81"/>
      <c r="N548" s="81"/>
    </row>
    <row r="549" spans="1:14" ht="15">
      <c r="A549" s="238" t="s">
        <v>471</v>
      </c>
      <c r="B549" s="239"/>
      <c r="C549" s="240">
        <v>0</v>
      </c>
      <c r="D549" s="241"/>
      <c r="E549" s="8"/>
      <c r="F549" s="81"/>
      <c r="G549" s="81"/>
      <c r="H549" s="81"/>
      <c r="I549" s="81"/>
      <c r="J549" s="81"/>
      <c r="K549" s="81"/>
      <c r="L549" s="81"/>
      <c r="M549" s="81"/>
      <c r="N549" s="81"/>
    </row>
    <row r="550" spans="1:14" ht="15">
      <c r="A550" s="238" t="s">
        <v>472</v>
      </c>
      <c r="B550" s="239"/>
      <c r="C550" s="240">
        <v>0</v>
      </c>
      <c r="D550" s="241"/>
      <c r="E550" s="8"/>
      <c r="F550" s="81"/>
      <c r="G550" s="81"/>
      <c r="H550" s="81"/>
      <c r="I550" s="81"/>
      <c r="J550" s="81"/>
      <c r="K550" s="81"/>
      <c r="L550" s="81"/>
      <c r="M550" s="81"/>
      <c r="N550" s="81"/>
    </row>
    <row r="551" spans="1:14" ht="15">
      <c r="A551" s="238" t="s">
        <v>473</v>
      </c>
      <c r="B551" s="239"/>
      <c r="C551" s="240">
        <v>0</v>
      </c>
      <c r="D551" s="241"/>
      <c r="E551" s="29"/>
      <c r="F551" s="81"/>
      <c r="G551" s="81"/>
      <c r="H551" s="81"/>
      <c r="I551" s="81"/>
      <c r="J551" s="81"/>
      <c r="K551" s="81"/>
      <c r="L551" s="81"/>
      <c r="M551" s="81"/>
      <c r="N551" s="81"/>
    </row>
    <row r="552" spans="1:14" ht="15">
      <c r="A552" s="233"/>
      <c r="B552" s="233"/>
      <c r="C552" s="8"/>
      <c r="E552" s="8"/>
      <c r="F552" s="81"/>
      <c r="G552" s="81"/>
      <c r="H552" s="81"/>
      <c r="I552" s="81"/>
      <c r="J552" s="81"/>
      <c r="K552" s="81"/>
      <c r="L552" s="81"/>
      <c r="M552" s="81"/>
      <c r="N552" s="81"/>
    </row>
    <row r="553" spans="1:14" ht="15">
      <c r="A553" s="234" t="s">
        <v>474</v>
      </c>
      <c r="B553" s="235"/>
      <c r="C553" s="236"/>
      <c r="D553" s="237">
        <f>SUM(C553:C557)</f>
        <v>4651387.3499999996</v>
      </c>
      <c r="E553" s="8"/>
      <c r="F553" s="81"/>
      <c r="G553" s="81"/>
      <c r="H553" s="81"/>
      <c r="I553" s="81"/>
      <c r="J553" s="81"/>
      <c r="K553" s="81"/>
      <c r="L553" s="81"/>
      <c r="M553" s="81"/>
      <c r="N553" s="81"/>
    </row>
    <row r="554" spans="1:14" ht="15">
      <c r="A554" s="238" t="s">
        <v>475</v>
      </c>
      <c r="B554" s="239"/>
      <c r="C554" s="240">
        <v>0</v>
      </c>
      <c r="D554" s="241"/>
      <c r="E554" s="8"/>
      <c r="F554" s="81"/>
      <c r="G554" s="81"/>
      <c r="H554" s="81"/>
      <c r="I554" s="81"/>
      <c r="J554" s="81"/>
      <c r="K554" s="81"/>
      <c r="L554" s="81"/>
      <c r="M554" s="81"/>
      <c r="N554" s="81"/>
    </row>
    <row r="555" spans="1:14" ht="15">
      <c r="A555" s="238" t="s">
        <v>476</v>
      </c>
      <c r="B555" s="239"/>
      <c r="C555" s="240">
        <v>0</v>
      </c>
      <c r="D555" s="241"/>
      <c r="E555" s="8"/>
      <c r="F555" s="81"/>
      <c r="G555" s="81"/>
      <c r="H555" s="81"/>
      <c r="I555" s="81"/>
      <c r="J555" s="81"/>
      <c r="K555" s="81"/>
      <c r="L555" s="81"/>
      <c r="M555" s="81"/>
      <c r="N555" s="81"/>
    </row>
    <row r="556" spans="1:14" ht="15">
      <c r="A556" s="238" t="s">
        <v>477</v>
      </c>
      <c r="B556" s="239"/>
      <c r="C556" s="240">
        <v>0</v>
      </c>
      <c r="D556" s="241"/>
      <c r="E556" s="8"/>
      <c r="F556" s="81"/>
      <c r="G556" s="81"/>
      <c r="H556" s="81"/>
      <c r="I556" s="81"/>
      <c r="J556" s="81"/>
      <c r="K556" s="81"/>
      <c r="L556" s="81"/>
      <c r="M556" s="81"/>
      <c r="N556" s="81"/>
    </row>
    <row r="557" spans="1:14" ht="15" customHeight="1">
      <c r="A557" s="242" t="s">
        <v>478</v>
      </c>
      <c r="B557" s="243"/>
      <c r="C557" s="240">
        <v>4651387.3499999996</v>
      </c>
      <c r="D557" s="244"/>
      <c r="E557" s="8"/>
      <c r="F557" s="81"/>
      <c r="G557" s="81"/>
      <c r="H557" s="81"/>
      <c r="I557" s="81"/>
      <c r="J557" s="81"/>
      <c r="K557" s="81"/>
      <c r="L557" s="81"/>
      <c r="M557" s="81"/>
      <c r="N557" s="81"/>
    </row>
    <row r="558" spans="1:14" ht="19.5" customHeight="1">
      <c r="A558" s="233"/>
      <c r="B558" s="233"/>
      <c r="E558" s="8"/>
      <c r="F558" s="81"/>
      <c r="G558" s="81"/>
      <c r="H558" s="81"/>
      <c r="I558" s="81"/>
      <c r="J558" s="81"/>
      <c r="K558" s="81"/>
      <c r="L558" s="81"/>
      <c r="M558" s="81"/>
      <c r="N558" s="81"/>
    </row>
    <row r="559" spans="1:14" ht="21.75" customHeight="1">
      <c r="A559" s="230" t="s">
        <v>479</v>
      </c>
      <c r="B559" s="231"/>
      <c r="D559" s="232">
        <f>+D544+D546-D553</f>
        <v>71445058.820000008</v>
      </c>
      <c r="E559" s="272"/>
      <c r="F559" s="245"/>
      <c r="G559" s="81"/>
      <c r="H559" s="81"/>
      <c r="I559" s="81"/>
      <c r="J559" s="81"/>
      <c r="K559" s="81"/>
      <c r="L559" s="81"/>
      <c r="M559" s="81"/>
      <c r="N559" s="81"/>
    </row>
    <row r="560" spans="1:14" ht="21.75" customHeight="1">
      <c r="A560" s="272"/>
      <c r="B560" s="272"/>
      <c r="C560" s="272"/>
      <c r="D560" s="272"/>
      <c r="E560" s="272"/>
      <c r="F560" s="245"/>
      <c r="G560" s="81"/>
      <c r="H560" s="81"/>
      <c r="I560" s="81"/>
      <c r="J560" s="81"/>
      <c r="K560" s="81"/>
      <c r="L560" s="81"/>
      <c r="M560" s="81"/>
      <c r="N560" s="81"/>
    </row>
    <row r="561" spans="1:14" ht="21.75" customHeight="1">
      <c r="A561" s="272"/>
      <c r="B561" s="272"/>
      <c r="C561" s="272"/>
      <c r="D561" s="272"/>
      <c r="E561" s="272"/>
      <c r="F561" s="245"/>
      <c r="G561" s="81"/>
      <c r="H561" s="81"/>
      <c r="I561" s="81"/>
      <c r="J561" s="81"/>
      <c r="K561" s="81"/>
      <c r="L561" s="81"/>
      <c r="M561" s="81"/>
      <c r="N561" s="81"/>
    </row>
    <row r="562" spans="1:14" ht="21.75" customHeight="1">
      <c r="A562" s="272"/>
      <c r="B562" s="272"/>
      <c r="C562" s="272"/>
      <c r="D562" s="272"/>
      <c r="E562" s="272"/>
      <c r="F562" s="245"/>
      <c r="G562" s="81"/>
      <c r="H562" s="81"/>
      <c r="I562" s="81"/>
      <c r="J562" s="81"/>
      <c r="K562" s="81"/>
      <c r="L562" s="81"/>
      <c r="M562" s="81"/>
      <c r="N562" s="81"/>
    </row>
    <row r="563" spans="1:14" ht="21.75" customHeight="1">
      <c r="A563" s="272"/>
      <c r="B563" s="272"/>
      <c r="C563" s="272"/>
      <c r="D563" s="272"/>
      <c r="E563" s="272"/>
      <c r="F563" s="245"/>
      <c r="G563" s="81"/>
      <c r="H563" s="81"/>
      <c r="I563" s="81"/>
      <c r="J563" s="81"/>
      <c r="K563" s="81"/>
      <c r="L563" s="81"/>
      <c r="M563" s="81"/>
      <c r="N563" s="81"/>
    </row>
    <row r="564" spans="1:14" ht="15">
      <c r="A564" s="220"/>
      <c r="B564" s="220"/>
      <c r="C564" s="220"/>
      <c r="D564" s="220"/>
      <c r="E564" s="8"/>
      <c r="F564" s="81"/>
      <c r="G564" s="81"/>
      <c r="H564" s="81"/>
      <c r="I564" s="81"/>
      <c r="J564" s="81"/>
      <c r="K564" s="81"/>
      <c r="L564" s="81"/>
      <c r="M564" s="81"/>
      <c r="N564" s="81"/>
    </row>
    <row r="565" spans="1:14" ht="12" customHeight="1">
      <c r="A565" s="220"/>
      <c r="B565" s="220"/>
      <c r="C565" s="220"/>
      <c r="D565" s="220"/>
      <c r="E565" s="8"/>
      <c r="F565" s="81"/>
      <c r="G565" s="81"/>
      <c r="H565" s="81"/>
      <c r="I565" s="81"/>
      <c r="J565" s="81"/>
      <c r="K565" s="81"/>
      <c r="L565" s="81"/>
      <c r="M565" s="81"/>
      <c r="N565" s="81"/>
    </row>
    <row r="566" spans="1:14" ht="15">
      <c r="A566" s="221" t="s">
        <v>480</v>
      </c>
      <c r="B566" s="222"/>
      <c r="C566" s="222"/>
      <c r="D566" s="223"/>
      <c r="E566" s="8"/>
      <c r="F566" s="81"/>
      <c r="G566" s="81"/>
      <c r="H566" s="81"/>
      <c r="I566" s="81"/>
      <c r="J566" s="81"/>
      <c r="K566" s="81"/>
      <c r="L566" s="81"/>
      <c r="M566" s="81"/>
      <c r="N566" s="81"/>
    </row>
    <row r="567" spans="1:14" ht="15">
      <c r="A567" s="224" t="s">
        <v>465</v>
      </c>
      <c r="B567" s="225"/>
      <c r="C567" s="225"/>
      <c r="D567" s="226"/>
      <c r="E567" s="8"/>
      <c r="F567" s="81"/>
      <c r="G567" s="81"/>
      <c r="H567" s="81"/>
      <c r="I567" s="81"/>
      <c r="J567" s="81"/>
      <c r="K567" s="81"/>
      <c r="L567" s="81"/>
      <c r="M567" s="81"/>
      <c r="N567" s="81"/>
    </row>
    <row r="568" spans="1:14" ht="15">
      <c r="A568" s="227" t="s">
        <v>466</v>
      </c>
      <c r="B568" s="228"/>
      <c r="C568" s="228"/>
      <c r="D568" s="229"/>
      <c r="E568" s="8"/>
      <c r="F568" s="81"/>
      <c r="G568" s="81"/>
      <c r="H568" s="81"/>
      <c r="I568" s="81"/>
      <c r="J568" s="81"/>
      <c r="K568" s="81"/>
      <c r="L568" s="81"/>
      <c r="M568" s="81"/>
      <c r="N568" s="81"/>
    </row>
    <row r="569" spans="1:14" ht="15">
      <c r="A569" s="230" t="s">
        <v>481</v>
      </c>
      <c r="B569" s="231"/>
      <c r="D569" s="232">
        <f>+[7]COG!F77</f>
        <v>66482701.749999993</v>
      </c>
      <c r="E569" s="8"/>
      <c r="F569" s="81"/>
      <c r="G569" s="81"/>
      <c r="H569" s="81"/>
      <c r="I569" s="81"/>
      <c r="J569" s="81"/>
      <c r="K569" s="81"/>
      <c r="L569" s="81"/>
      <c r="M569" s="81"/>
      <c r="N569" s="81"/>
    </row>
    <row r="570" spans="1:14" ht="15">
      <c r="A570" s="233"/>
      <c r="B570" s="233"/>
      <c r="E570" s="8"/>
      <c r="F570" s="81"/>
      <c r="G570" s="81"/>
      <c r="H570" s="81"/>
      <c r="I570" s="81"/>
      <c r="J570" s="81"/>
      <c r="K570" s="81"/>
      <c r="L570" s="81"/>
      <c r="M570" s="81"/>
      <c r="N570" s="81"/>
    </row>
    <row r="571" spans="1:14" ht="15">
      <c r="A571" s="246" t="s">
        <v>482</v>
      </c>
      <c r="B571" s="247"/>
      <c r="C571" s="248"/>
      <c r="D571" s="249">
        <f>SUM(C572:C589)</f>
        <v>3919973.1900000004</v>
      </c>
      <c r="E571" s="8"/>
      <c r="F571" s="81"/>
      <c r="G571" s="81"/>
      <c r="H571" s="81"/>
      <c r="I571" s="81"/>
      <c r="J571" s="81"/>
      <c r="K571" s="81"/>
      <c r="L571" s="81"/>
      <c r="M571" s="81"/>
      <c r="N571" s="81"/>
    </row>
    <row r="572" spans="1:14" ht="15">
      <c r="A572" s="250" t="s">
        <v>483</v>
      </c>
      <c r="B572" s="247"/>
      <c r="C572" s="251">
        <f>B488</f>
        <v>2150000</v>
      </c>
      <c r="D572" s="252"/>
      <c r="E572" s="8"/>
      <c r="F572" s="81"/>
      <c r="G572" s="81"/>
      <c r="H572" s="81"/>
      <c r="I572" s="81"/>
      <c r="J572" s="81"/>
      <c r="K572" s="81"/>
      <c r="L572" s="81"/>
      <c r="M572" s="81"/>
      <c r="N572" s="81"/>
    </row>
    <row r="573" spans="1:14" ht="15">
      <c r="A573" s="238" t="s">
        <v>484</v>
      </c>
      <c r="B573" s="239"/>
      <c r="C573" s="251">
        <v>106443</v>
      </c>
      <c r="D573" s="253"/>
      <c r="E573" s="200"/>
      <c r="F573" s="81"/>
      <c r="G573" s="81"/>
      <c r="H573" s="81"/>
      <c r="I573" s="81"/>
      <c r="J573" s="81"/>
      <c r="K573" s="81"/>
      <c r="L573" s="81"/>
      <c r="M573" s="81"/>
      <c r="N573" s="81"/>
    </row>
    <row r="574" spans="1:14" ht="15">
      <c r="A574" s="238" t="s">
        <v>485</v>
      </c>
      <c r="B574" s="239"/>
      <c r="C574" s="251">
        <v>377025.49</v>
      </c>
      <c r="D574" s="253"/>
      <c r="E574" s="200"/>
      <c r="F574" s="81"/>
      <c r="G574" s="81"/>
      <c r="H574" s="81"/>
      <c r="I574" s="81"/>
      <c r="J574" s="81"/>
      <c r="K574" s="81"/>
      <c r="L574" s="81"/>
      <c r="M574" s="81"/>
      <c r="N574" s="81"/>
    </row>
    <row r="575" spans="1:14" ht="15">
      <c r="A575" s="238" t="s">
        <v>486</v>
      </c>
      <c r="B575" s="239"/>
      <c r="C575" s="251">
        <v>363517.39</v>
      </c>
      <c r="D575" s="253"/>
      <c r="E575" s="200"/>
      <c r="F575" s="81"/>
      <c r="G575" s="81"/>
      <c r="H575" s="81"/>
      <c r="I575" s="81"/>
      <c r="J575" s="81"/>
      <c r="K575" s="81"/>
      <c r="L575" s="81"/>
      <c r="M575" s="81"/>
      <c r="N575" s="81"/>
    </row>
    <row r="576" spans="1:14" ht="15">
      <c r="A576" s="238" t="s">
        <v>487</v>
      </c>
      <c r="B576" s="239"/>
      <c r="C576" s="251"/>
      <c r="D576" s="253"/>
      <c r="F576" s="81"/>
      <c r="G576" s="81"/>
      <c r="H576" s="81"/>
      <c r="I576" s="81"/>
      <c r="J576" s="81"/>
      <c r="K576" s="81"/>
      <c r="L576" s="81"/>
      <c r="M576" s="81"/>
      <c r="N576" s="81"/>
    </row>
    <row r="577" spans="1:14" ht="15">
      <c r="A577" s="238" t="s">
        <v>488</v>
      </c>
      <c r="B577" s="239"/>
      <c r="C577" s="251"/>
      <c r="D577" s="253"/>
      <c r="F577" s="81"/>
      <c r="G577" s="81"/>
      <c r="H577" s="81"/>
      <c r="I577" s="81"/>
      <c r="J577" s="81"/>
      <c r="K577" s="81"/>
      <c r="L577" s="81"/>
      <c r="M577" s="81"/>
      <c r="N577" s="81"/>
    </row>
    <row r="578" spans="1:14" ht="15">
      <c r="A578" s="238" t="s">
        <v>489</v>
      </c>
      <c r="B578" s="239"/>
      <c r="C578" s="251">
        <v>922987.31</v>
      </c>
      <c r="D578" s="253"/>
      <c r="F578" s="81"/>
      <c r="G578" s="81"/>
      <c r="H578" s="81"/>
      <c r="I578" s="81"/>
      <c r="J578" s="81"/>
      <c r="K578" s="81"/>
      <c r="L578" s="81"/>
      <c r="M578" s="81"/>
      <c r="N578" s="81"/>
    </row>
    <row r="579" spans="1:14" ht="15">
      <c r="A579" s="238" t="s">
        <v>490</v>
      </c>
      <c r="B579" s="239"/>
      <c r="C579" s="251"/>
      <c r="D579" s="253"/>
      <c r="F579" s="81"/>
      <c r="G579" s="81"/>
      <c r="H579" s="81"/>
      <c r="I579" s="81"/>
      <c r="J579" s="81"/>
      <c r="K579" s="81"/>
      <c r="L579" s="81"/>
      <c r="M579" s="81"/>
      <c r="N579" s="81"/>
    </row>
    <row r="580" spans="1:14" ht="15">
      <c r="A580" s="238" t="s">
        <v>491</v>
      </c>
      <c r="B580" s="239"/>
      <c r="C580" s="251"/>
      <c r="D580" s="253"/>
      <c r="F580" s="81"/>
      <c r="G580" s="81"/>
      <c r="H580" s="81"/>
      <c r="I580" s="81"/>
      <c r="J580" s="81"/>
      <c r="K580" s="81"/>
      <c r="L580" s="81"/>
      <c r="M580" s="81"/>
      <c r="N580" s="81"/>
    </row>
    <row r="581" spans="1:14" ht="13.5" customHeight="1">
      <c r="A581" s="238" t="s">
        <v>492</v>
      </c>
      <c r="B581" s="239"/>
      <c r="C581" s="251"/>
      <c r="D581" s="253"/>
      <c r="F581" s="81"/>
      <c r="G581" s="81"/>
      <c r="H581" s="81"/>
      <c r="I581" s="81"/>
      <c r="J581" s="81"/>
      <c r="K581" s="81"/>
      <c r="L581" s="81"/>
      <c r="M581" s="81"/>
      <c r="N581" s="81"/>
    </row>
    <row r="582" spans="1:14" ht="15">
      <c r="A582" s="238" t="s">
        <v>493</v>
      </c>
      <c r="B582" s="239"/>
      <c r="C582" s="251"/>
      <c r="D582" s="253"/>
      <c r="F582" s="81"/>
      <c r="G582" s="81"/>
      <c r="H582" s="81"/>
      <c r="I582" s="81"/>
      <c r="J582" s="81"/>
      <c r="K582" s="81"/>
      <c r="L582" s="81"/>
      <c r="M582" s="81"/>
      <c r="N582" s="81"/>
    </row>
    <row r="583" spans="1:14" ht="15">
      <c r="A583" s="238" t="s">
        <v>494</v>
      </c>
      <c r="B583" s="239"/>
      <c r="C583" s="251"/>
      <c r="D583" s="253"/>
      <c r="F583" s="81"/>
      <c r="G583" s="81"/>
      <c r="H583" s="81"/>
      <c r="I583" s="81"/>
      <c r="J583" s="81"/>
      <c r="K583" s="81"/>
      <c r="L583" s="81"/>
      <c r="M583" s="81"/>
      <c r="N583" s="81"/>
    </row>
    <row r="584" spans="1:14" ht="15">
      <c r="A584" s="238" t="s">
        <v>495</v>
      </c>
      <c r="B584" s="239"/>
      <c r="C584" s="251"/>
      <c r="D584" s="253"/>
      <c r="F584" s="81"/>
      <c r="G584" s="81"/>
      <c r="H584" s="81"/>
      <c r="I584" s="81"/>
      <c r="J584" s="81"/>
      <c r="K584" s="81"/>
      <c r="L584" s="81"/>
      <c r="M584" s="81"/>
      <c r="N584" s="81"/>
    </row>
    <row r="585" spans="1:14" ht="15">
      <c r="A585" s="238" t="s">
        <v>496</v>
      </c>
      <c r="B585" s="239"/>
      <c r="C585" s="251"/>
      <c r="D585" s="253"/>
      <c r="F585" s="81"/>
      <c r="G585" s="81"/>
      <c r="H585" s="81"/>
      <c r="I585" s="81"/>
      <c r="J585" s="81"/>
      <c r="K585" s="81"/>
      <c r="L585" s="81"/>
      <c r="M585" s="81"/>
      <c r="N585" s="81"/>
    </row>
    <row r="586" spans="1:14" ht="15">
      <c r="A586" s="238" t="s">
        <v>497</v>
      </c>
      <c r="B586" s="239"/>
      <c r="C586" s="251"/>
      <c r="D586" s="253"/>
      <c r="F586" s="81"/>
      <c r="G586" s="81"/>
      <c r="H586" s="81"/>
      <c r="I586" s="81"/>
      <c r="J586" s="81"/>
      <c r="K586" s="81"/>
      <c r="L586" s="81"/>
      <c r="M586" s="81"/>
      <c r="N586" s="81"/>
    </row>
    <row r="587" spans="1:14" ht="12.75" customHeight="1">
      <c r="A587" s="238" t="s">
        <v>498</v>
      </c>
      <c r="B587" s="239"/>
      <c r="C587" s="251"/>
      <c r="D587" s="253"/>
      <c r="F587" s="81"/>
      <c r="G587" s="81"/>
      <c r="H587" s="81"/>
      <c r="I587" s="81"/>
      <c r="J587" s="81"/>
      <c r="K587" s="81"/>
      <c r="L587" s="81"/>
      <c r="M587" s="81"/>
      <c r="N587" s="81"/>
    </row>
    <row r="588" spans="1:14" ht="15">
      <c r="A588" s="238" t="s">
        <v>499</v>
      </c>
      <c r="B588" s="239"/>
      <c r="C588" s="251"/>
      <c r="D588" s="253"/>
      <c r="F588" s="81"/>
      <c r="G588" s="81"/>
      <c r="H588" s="81"/>
      <c r="I588" s="81"/>
      <c r="J588" s="81"/>
      <c r="K588" s="81"/>
      <c r="L588" s="81"/>
      <c r="M588" s="81"/>
      <c r="N588" s="81"/>
    </row>
    <row r="589" spans="1:14" ht="15">
      <c r="A589" s="242" t="s">
        <v>500</v>
      </c>
      <c r="B589" s="243"/>
      <c r="C589" s="254"/>
      <c r="D589" s="253"/>
      <c r="F589" s="81"/>
      <c r="G589" s="81"/>
      <c r="H589" s="81"/>
      <c r="I589" s="81"/>
      <c r="J589" s="81"/>
      <c r="K589" s="81"/>
      <c r="L589" s="81"/>
      <c r="M589" s="81"/>
      <c r="N589" s="81"/>
    </row>
    <row r="590" spans="1:14" ht="15">
      <c r="A590" s="233"/>
      <c r="B590" s="233"/>
      <c r="C590" s="35"/>
      <c r="F590" s="81"/>
      <c r="G590" s="81"/>
      <c r="H590" s="81"/>
      <c r="I590" s="81"/>
      <c r="J590" s="81"/>
      <c r="K590" s="81"/>
      <c r="L590" s="81"/>
      <c r="M590" s="81"/>
      <c r="N590" s="81"/>
    </row>
    <row r="591" spans="1:14" ht="12" customHeight="1">
      <c r="A591" s="246" t="s">
        <v>501</v>
      </c>
      <c r="B591" s="247"/>
      <c r="C591" s="248"/>
      <c r="D591" s="249">
        <f>SUM(C592:C598)</f>
        <v>7107675.7699999996</v>
      </c>
      <c r="E591" s="43"/>
      <c r="F591" s="81"/>
      <c r="G591" s="81"/>
      <c r="H591" s="81"/>
      <c r="I591" s="81"/>
      <c r="J591" s="81"/>
      <c r="K591" s="81"/>
      <c r="L591" s="81"/>
      <c r="M591" s="81"/>
      <c r="N591" s="81"/>
    </row>
    <row r="592" spans="1:14" ht="15">
      <c r="A592" s="238" t="s">
        <v>502</v>
      </c>
      <c r="B592" s="239"/>
      <c r="C592" s="251"/>
      <c r="D592" s="253"/>
      <c r="F592" s="255"/>
      <c r="G592" s="256"/>
      <c r="H592" s="81"/>
      <c r="I592" s="81"/>
      <c r="J592" s="81"/>
      <c r="K592" s="81"/>
      <c r="L592" s="81"/>
      <c r="M592" s="81"/>
      <c r="N592" s="81"/>
    </row>
    <row r="593" spans="1:16" ht="15">
      <c r="A593" s="238" t="s">
        <v>503</v>
      </c>
      <c r="B593" s="239"/>
      <c r="C593" s="251"/>
      <c r="D593" s="253"/>
      <c r="F593" s="132"/>
      <c r="G593" s="255"/>
      <c r="H593" s="81"/>
      <c r="I593" s="81"/>
      <c r="J593" s="81"/>
      <c r="K593" s="81"/>
      <c r="L593" s="81"/>
      <c r="M593" s="81"/>
      <c r="N593" s="81"/>
    </row>
    <row r="594" spans="1:16" ht="12" customHeight="1">
      <c r="A594" s="238" t="s">
        <v>504</v>
      </c>
      <c r="B594" s="239"/>
      <c r="C594" s="251"/>
      <c r="D594" s="253"/>
      <c r="F594" s="81"/>
      <c r="G594" s="132"/>
      <c r="H594" s="81"/>
      <c r="I594" s="81"/>
      <c r="J594" s="81"/>
      <c r="K594" s="81"/>
      <c r="L594" s="81"/>
      <c r="M594" s="81"/>
      <c r="N594" s="81"/>
    </row>
    <row r="595" spans="1:16" ht="25.5">
      <c r="A595" s="238" t="s">
        <v>505</v>
      </c>
      <c r="B595" s="239"/>
      <c r="C595" s="251"/>
      <c r="D595" s="253"/>
      <c r="F595" s="81"/>
      <c r="G595" s="81"/>
      <c r="H595" s="81"/>
      <c r="I595" s="81"/>
      <c r="J595" s="81"/>
      <c r="K595" s="81"/>
      <c r="L595" s="81"/>
      <c r="M595" s="81"/>
      <c r="N595" s="81"/>
    </row>
    <row r="596" spans="1:16" ht="15">
      <c r="A596" s="238" t="s">
        <v>506</v>
      </c>
      <c r="B596" s="239"/>
      <c r="C596" s="240"/>
      <c r="D596" s="253"/>
      <c r="F596" s="81"/>
      <c r="G596" s="81"/>
      <c r="H596" s="81"/>
      <c r="I596" s="81"/>
      <c r="J596" s="81"/>
      <c r="K596" s="81"/>
      <c r="L596" s="81"/>
      <c r="M596" s="81"/>
      <c r="N596" s="81"/>
    </row>
    <row r="597" spans="1:16" ht="15">
      <c r="A597" s="238" t="s">
        <v>507</v>
      </c>
      <c r="B597" s="239"/>
      <c r="C597" s="240"/>
      <c r="D597" s="253"/>
      <c r="F597" s="81"/>
      <c r="G597" s="81"/>
      <c r="H597" s="81"/>
      <c r="I597" s="81"/>
      <c r="J597" s="81"/>
      <c r="K597" s="81"/>
      <c r="L597" s="81"/>
      <c r="M597" s="81"/>
      <c r="N597" s="81"/>
    </row>
    <row r="598" spans="1:16" ht="15">
      <c r="A598" s="242" t="s">
        <v>508</v>
      </c>
      <c r="B598" s="243"/>
      <c r="C598" s="240">
        <v>7107675.7699999996</v>
      </c>
      <c r="D598" s="253"/>
      <c r="E598" s="202"/>
      <c r="F598" s="81"/>
      <c r="G598" s="81"/>
      <c r="H598" s="81"/>
      <c r="I598" s="81"/>
      <c r="J598" s="81"/>
      <c r="K598" s="81"/>
      <c r="L598" s="81"/>
      <c r="M598" s="81"/>
      <c r="N598" s="81"/>
    </row>
    <row r="599" spans="1:16" ht="9" customHeight="1">
      <c r="A599" s="257"/>
      <c r="B599" s="257"/>
      <c r="I599" s="258"/>
      <c r="J599" s="81"/>
      <c r="K599" s="81"/>
      <c r="L599" s="81"/>
      <c r="M599" s="81"/>
      <c r="N599" s="81"/>
    </row>
    <row r="600" spans="1:16" ht="15">
      <c r="A600" s="259" t="s">
        <v>509</v>
      </c>
      <c r="D600" s="232">
        <f>+D569-D571+D591</f>
        <v>69670404.329999998</v>
      </c>
      <c r="F600" s="260"/>
      <c r="H600" s="43"/>
      <c r="I600" s="261"/>
      <c r="J600" s="81"/>
      <c r="K600" s="81"/>
      <c r="L600" s="81"/>
      <c r="M600" s="81"/>
      <c r="N600" s="81"/>
    </row>
    <row r="601" spans="1:16" ht="15">
      <c r="G601" s="81"/>
      <c r="H601" s="81"/>
      <c r="I601" s="81"/>
      <c r="J601" s="81"/>
      <c r="K601" s="81"/>
      <c r="L601" s="81"/>
      <c r="M601" s="81"/>
      <c r="N601" s="81"/>
    </row>
    <row r="602" spans="1:16" ht="15" hidden="1">
      <c r="E602" s="30"/>
      <c r="F602" s="81"/>
      <c r="G602" s="81"/>
      <c r="H602" s="81"/>
      <c r="I602" s="81"/>
      <c r="J602" s="81"/>
      <c r="K602" s="81"/>
      <c r="L602" s="81"/>
      <c r="M602" s="81"/>
      <c r="N602" s="81"/>
    </row>
    <row r="603" spans="1:16" ht="15">
      <c r="A603" s="262" t="s">
        <v>510</v>
      </c>
      <c r="B603" s="262"/>
      <c r="C603" s="262"/>
      <c r="D603" s="262"/>
      <c r="E603" s="262"/>
      <c r="F603" s="81"/>
      <c r="G603" s="81"/>
      <c r="H603" s="81"/>
      <c r="I603" s="81"/>
      <c r="J603" s="81"/>
      <c r="K603" s="81"/>
      <c r="L603" s="81"/>
      <c r="M603" s="81"/>
      <c r="N603" s="81"/>
    </row>
    <row r="604" spans="1:16" ht="3" customHeight="1">
      <c r="A604" s="262"/>
      <c r="B604" s="262"/>
      <c r="C604" s="262"/>
      <c r="D604" s="262"/>
      <c r="E604" s="262"/>
      <c r="F604" s="81"/>
      <c r="G604" s="81"/>
      <c r="H604" s="81"/>
      <c r="I604" s="81"/>
      <c r="J604" s="81"/>
      <c r="K604" s="81"/>
      <c r="L604" s="81"/>
      <c r="M604" s="81"/>
      <c r="N604" s="81"/>
    </row>
    <row r="605" spans="1:16" ht="15">
      <c r="A605" s="203" t="s">
        <v>510</v>
      </c>
      <c r="B605" s="178" t="s">
        <v>81</v>
      </c>
      <c r="C605" s="178" t="s">
        <v>511</v>
      </c>
      <c r="D605" s="178" t="s">
        <v>512</v>
      </c>
      <c r="E605" s="17" t="s">
        <v>82</v>
      </c>
      <c r="F605" s="17" t="s">
        <v>83</v>
      </c>
      <c r="G605" s="8"/>
      <c r="H605" s="81"/>
      <c r="I605" s="81"/>
      <c r="J605" s="81"/>
      <c r="K605" s="81"/>
      <c r="L605" s="81"/>
      <c r="M605" s="81"/>
      <c r="N605" s="81"/>
      <c r="O605" s="81"/>
      <c r="P605" s="81"/>
    </row>
    <row r="606" spans="1:16" ht="16.5" customHeight="1">
      <c r="A606" s="263" t="s">
        <v>513</v>
      </c>
      <c r="B606" s="264">
        <v>0</v>
      </c>
      <c r="C606" s="264">
        <v>136220174.91999999</v>
      </c>
      <c r="D606" s="264">
        <v>136220174.91999999</v>
      </c>
      <c r="E606" s="180"/>
      <c r="F606" s="180"/>
      <c r="G606" s="8"/>
      <c r="H606" s="81"/>
      <c r="I606" s="81"/>
      <c r="J606" s="81"/>
      <c r="K606" s="81"/>
      <c r="L606" s="81"/>
      <c r="M606" s="81"/>
      <c r="N606" s="81"/>
      <c r="O606" s="81"/>
      <c r="P606" s="81"/>
    </row>
    <row r="607" spans="1:16" ht="15">
      <c r="A607" s="263" t="s">
        <v>514</v>
      </c>
      <c r="B607" s="264">
        <v>0</v>
      </c>
      <c r="C607" s="264">
        <v>199524960.50999999</v>
      </c>
      <c r="D607" s="264">
        <v>199524960.50999999</v>
      </c>
      <c r="E607" s="180"/>
      <c r="F607" s="180"/>
      <c r="G607" s="8"/>
      <c r="H607" s="81"/>
      <c r="I607" s="81"/>
      <c r="J607" s="81"/>
      <c r="K607" s="81"/>
      <c r="L607" s="81"/>
      <c r="M607" s="81"/>
      <c r="N607" s="81"/>
      <c r="O607" s="81"/>
      <c r="P607" s="81"/>
    </row>
    <row r="608" spans="1:16" ht="15">
      <c r="A608" s="263" t="s">
        <v>515</v>
      </c>
      <c r="B608" s="264">
        <v>0</v>
      </c>
      <c r="C608" s="264">
        <v>42676966.450000003</v>
      </c>
      <c r="D608" s="264">
        <v>42676966.450000003</v>
      </c>
      <c r="E608" s="180"/>
      <c r="F608" s="180"/>
      <c r="G608" s="8"/>
      <c r="H608" s="81"/>
      <c r="I608" s="81"/>
      <c r="J608" s="81"/>
      <c r="K608" s="81"/>
      <c r="L608" s="81"/>
      <c r="M608" s="81"/>
      <c r="N608" s="81"/>
      <c r="O608" s="81"/>
      <c r="P608" s="81"/>
    </row>
    <row r="609" spans="1:16" ht="15">
      <c r="A609" s="263" t="s">
        <v>516</v>
      </c>
      <c r="B609" s="264">
        <v>0</v>
      </c>
      <c r="C609" s="264">
        <v>8182219.2999999998</v>
      </c>
      <c r="D609" s="264">
        <v>8182219.2999999998</v>
      </c>
      <c r="E609" s="180"/>
      <c r="F609" s="180"/>
      <c r="G609" s="8"/>
      <c r="H609" s="81"/>
      <c r="I609" s="81"/>
      <c r="J609" s="81"/>
      <c r="K609" s="81"/>
      <c r="L609" s="81"/>
      <c r="M609" s="81"/>
      <c r="N609" s="81"/>
      <c r="O609" s="81"/>
      <c r="P609" s="81"/>
    </row>
    <row r="610" spans="1:16" ht="15">
      <c r="A610" s="263" t="s">
        <v>517</v>
      </c>
      <c r="B610" s="264">
        <v>0</v>
      </c>
      <c r="C610" s="264">
        <v>85406649.609999999</v>
      </c>
      <c r="D610" s="264">
        <v>85406649.609999999</v>
      </c>
      <c r="E610" s="180"/>
      <c r="F610" s="180"/>
      <c r="G610" s="8"/>
      <c r="H610" s="81"/>
      <c r="I610" s="81"/>
      <c r="J610" s="81"/>
      <c r="K610" s="81"/>
      <c r="L610" s="81"/>
      <c r="M610" s="81"/>
      <c r="N610" s="81"/>
      <c r="O610" s="81"/>
      <c r="P610" s="81"/>
    </row>
    <row r="611" spans="1:16" ht="15">
      <c r="A611" s="263" t="s">
        <v>518</v>
      </c>
      <c r="B611" s="264">
        <v>0</v>
      </c>
      <c r="C611" s="264">
        <v>80751547.890000001</v>
      </c>
      <c r="D611" s="264">
        <v>80751547.890000001</v>
      </c>
      <c r="E611" s="180"/>
      <c r="F611" s="180"/>
      <c r="G611" s="8"/>
      <c r="H611" s="81"/>
      <c r="I611" s="81"/>
      <c r="J611" s="81"/>
      <c r="K611" s="81"/>
      <c r="L611" s="81"/>
      <c r="M611" s="81"/>
      <c r="N611" s="81"/>
      <c r="O611" s="81"/>
      <c r="P611" s="81"/>
    </row>
    <row r="612" spans="1:16" ht="15">
      <c r="A612" s="263" t="s">
        <v>519</v>
      </c>
      <c r="B612" s="264">
        <v>0</v>
      </c>
      <c r="C612" s="264">
        <v>136220174.91999999</v>
      </c>
      <c r="D612" s="264">
        <v>136220174.91999999</v>
      </c>
      <c r="E612" s="180"/>
      <c r="F612" s="180"/>
      <c r="G612" s="8"/>
      <c r="H612" s="81"/>
      <c r="I612" s="81"/>
      <c r="J612" s="81"/>
      <c r="K612" s="81"/>
      <c r="L612" s="81"/>
      <c r="M612" s="81"/>
      <c r="N612" s="81"/>
      <c r="O612" s="81"/>
      <c r="P612" s="81"/>
    </row>
    <row r="613" spans="1:16" ht="15">
      <c r="A613" s="263" t="s">
        <v>520</v>
      </c>
      <c r="B613" s="264">
        <v>0</v>
      </c>
      <c r="C613" s="264">
        <v>215199129.15000001</v>
      </c>
      <c r="D613" s="264">
        <v>215199129.15000001</v>
      </c>
      <c r="E613" s="180"/>
      <c r="F613" s="180"/>
      <c r="G613" s="8"/>
      <c r="H613" s="81"/>
      <c r="I613" s="81"/>
      <c r="J613" s="81"/>
      <c r="K613" s="81"/>
      <c r="L613" s="81"/>
      <c r="M613" s="81"/>
      <c r="N613" s="81"/>
      <c r="O613" s="81"/>
      <c r="P613" s="81"/>
    </row>
    <row r="614" spans="1:16" ht="15">
      <c r="A614" s="263" t="s">
        <v>521</v>
      </c>
      <c r="B614" s="264">
        <v>0</v>
      </c>
      <c r="C614" s="264">
        <v>73380873.450000003</v>
      </c>
      <c r="D614" s="264">
        <v>73380873.450000003</v>
      </c>
      <c r="E614" s="180"/>
      <c r="F614" s="180"/>
      <c r="G614" s="8"/>
      <c r="H614" s="81"/>
      <c r="I614" s="81"/>
      <c r="J614" s="81"/>
      <c r="K614" s="81"/>
      <c r="L614" s="81"/>
      <c r="M614" s="81"/>
      <c r="N614" s="81"/>
      <c r="O614" s="81"/>
      <c r="P614" s="81"/>
    </row>
    <row r="615" spans="1:16" ht="15">
      <c r="A615" s="263" t="s">
        <v>522</v>
      </c>
      <c r="B615" s="264"/>
      <c r="C615" s="264">
        <v>23534172.800000001</v>
      </c>
      <c r="D615" s="264">
        <v>23534172.800000001</v>
      </c>
      <c r="E615" s="180"/>
      <c r="F615" s="180"/>
      <c r="G615" s="8"/>
      <c r="H615" s="81"/>
      <c r="I615" s="81"/>
      <c r="J615" s="81"/>
      <c r="K615" s="81"/>
      <c r="L615" s="81"/>
      <c r="M615" s="81"/>
      <c r="N615" s="81"/>
      <c r="O615" s="81"/>
      <c r="P615" s="81"/>
    </row>
    <row r="616" spans="1:16" ht="15">
      <c r="A616" s="263" t="s">
        <v>523</v>
      </c>
      <c r="B616" s="264"/>
      <c r="C616" s="264">
        <v>76064743.840000004</v>
      </c>
      <c r="D616" s="264">
        <v>76064743.840000004</v>
      </c>
      <c r="E616" s="180"/>
      <c r="F616" s="180"/>
      <c r="G616" s="8"/>
      <c r="H616" s="81"/>
      <c r="I616" s="81"/>
      <c r="J616" s="81"/>
      <c r="K616" s="81"/>
      <c r="L616" s="81"/>
      <c r="M616" s="81"/>
      <c r="N616" s="81"/>
      <c r="O616" s="81"/>
      <c r="P616" s="81"/>
    </row>
    <row r="617" spans="1:16" ht="15">
      <c r="A617" s="263" t="s">
        <v>524</v>
      </c>
      <c r="B617" s="264"/>
      <c r="C617" s="264">
        <v>73074263.909999996</v>
      </c>
      <c r="D617" s="264">
        <v>73074263.909999996</v>
      </c>
      <c r="E617" s="180"/>
      <c r="F617" s="180"/>
      <c r="G617" s="8"/>
      <c r="H617" s="81"/>
      <c r="I617" s="81"/>
      <c r="J617" s="81"/>
      <c r="K617" s="81"/>
      <c r="L617" s="81"/>
      <c r="M617" s="81"/>
      <c r="N617" s="81"/>
      <c r="O617" s="81"/>
      <c r="P617" s="81"/>
    </row>
    <row r="618" spans="1:16" ht="15">
      <c r="A618" s="263" t="s">
        <v>525</v>
      </c>
      <c r="B618" s="264"/>
      <c r="C618" s="264">
        <v>72322840.140000001</v>
      </c>
      <c r="D618" s="264">
        <v>72322840.140000001</v>
      </c>
      <c r="E618" s="180"/>
      <c r="F618" s="180"/>
      <c r="G618" s="8"/>
      <c r="H618" s="81"/>
      <c r="I618" s="81"/>
      <c r="J618" s="81"/>
      <c r="K618" s="81"/>
      <c r="L618" s="81"/>
      <c r="M618" s="81"/>
      <c r="N618" s="81"/>
      <c r="O618" s="81"/>
      <c r="P618" s="81"/>
    </row>
    <row r="619" spans="1:16" ht="15">
      <c r="A619" s="263" t="s">
        <v>526</v>
      </c>
      <c r="B619" s="264"/>
      <c r="C619" s="264">
        <v>69074193.019999996</v>
      </c>
      <c r="D619" s="264">
        <v>69074193.019999996</v>
      </c>
      <c r="E619" s="180"/>
      <c r="F619" s="180"/>
      <c r="G619" s="8"/>
      <c r="H619" s="81"/>
      <c r="I619" s="81"/>
      <c r="J619" s="81"/>
      <c r="K619" s="81"/>
      <c r="L619" s="81"/>
      <c r="M619" s="81"/>
      <c r="N619" s="81"/>
      <c r="O619" s="81"/>
      <c r="P619" s="81"/>
    </row>
    <row r="620" spans="1:16" ht="15">
      <c r="A620" s="263" t="s">
        <v>527</v>
      </c>
      <c r="B620" s="264"/>
      <c r="C620" s="264">
        <v>9613744.4199999999</v>
      </c>
      <c r="D620" s="264">
        <v>9613744.4199999999</v>
      </c>
      <c r="E620" s="180"/>
      <c r="F620" s="180"/>
      <c r="G620" s="8"/>
      <c r="H620" s="81"/>
      <c r="I620" s="81"/>
      <c r="J620" s="81"/>
      <c r="K620" s="81"/>
      <c r="L620" s="81"/>
      <c r="M620" s="81"/>
      <c r="N620" s="81"/>
      <c r="O620" s="81"/>
      <c r="P620" s="81"/>
    </row>
    <row r="621" spans="1:16" ht="15">
      <c r="A621" s="263" t="s">
        <v>528</v>
      </c>
      <c r="B621" s="264"/>
      <c r="C621" s="264">
        <v>657155.85</v>
      </c>
      <c r="D621" s="264">
        <v>657155.85</v>
      </c>
      <c r="E621" s="180"/>
      <c r="F621" s="180"/>
      <c r="G621" s="8"/>
      <c r="H621" s="81"/>
      <c r="I621" s="81"/>
      <c r="J621" s="81"/>
      <c r="K621" s="81"/>
      <c r="L621" s="81"/>
      <c r="M621" s="81"/>
      <c r="N621" s="81"/>
      <c r="O621" s="81"/>
      <c r="P621" s="81"/>
    </row>
    <row r="622" spans="1:16" ht="15">
      <c r="A622" s="265" t="s">
        <v>526</v>
      </c>
      <c r="B622" s="266">
        <v>0</v>
      </c>
      <c r="C622" s="266"/>
      <c r="D622" s="266"/>
      <c r="E622" s="267"/>
      <c r="F622" s="267"/>
      <c r="G622" s="8"/>
      <c r="H622" s="81"/>
      <c r="I622" s="81"/>
      <c r="J622" s="81"/>
      <c r="K622" s="81"/>
      <c r="L622" s="81"/>
      <c r="M622" s="81"/>
      <c r="N622" s="81"/>
      <c r="O622" s="81"/>
      <c r="P622" s="81"/>
    </row>
    <row r="623" spans="1:16" ht="5.25" customHeight="1">
      <c r="E623" s="8"/>
      <c r="F623" s="81"/>
      <c r="G623" s="81"/>
      <c r="H623" s="81"/>
      <c r="I623" s="81"/>
      <c r="J623" s="81"/>
      <c r="K623" s="81"/>
      <c r="L623" s="81"/>
      <c r="M623" s="81"/>
      <c r="N623" s="81"/>
    </row>
    <row r="624" spans="1:16" ht="15">
      <c r="A624" s="1" t="s">
        <v>529</v>
      </c>
      <c r="B624" s="220"/>
      <c r="C624" s="220"/>
      <c r="D624" s="220"/>
      <c r="F624" s="81"/>
      <c r="G624" s="81"/>
      <c r="H624" s="81"/>
      <c r="I624" s="81"/>
      <c r="J624" s="81"/>
      <c r="K624" s="81"/>
      <c r="L624" s="81"/>
      <c r="M624" s="81"/>
      <c r="N624" s="81"/>
    </row>
    <row r="625" spans="1:14" ht="15">
      <c r="B625" s="220"/>
      <c r="C625" s="220"/>
      <c r="D625" s="220"/>
      <c r="F625" s="81"/>
      <c r="G625" s="81"/>
      <c r="H625" s="81"/>
      <c r="I625" s="81"/>
      <c r="J625" s="81"/>
      <c r="K625" s="81"/>
      <c r="L625" s="81"/>
      <c r="M625" s="81"/>
      <c r="N625" s="81"/>
    </row>
    <row r="626" spans="1:14" ht="15">
      <c r="B626" s="220"/>
      <c r="C626" s="220"/>
      <c r="D626" s="220"/>
      <c r="F626" s="81"/>
      <c r="G626" s="81"/>
      <c r="H626" s="81"/>
      <c r="I626" s="81"/>
      <c r="J626" s="81"/>
      <c r="K626" s="81"/>
      <c r="L626" s="81"/>
      <c r="M626" s="81"/>
      <c r="N626" s="81"/>
    </row>
    <row r="627" spans="1:14" ht="15">
      <c r="B627" s="220"/>
      <c r="C627" s="220"/>
      <c r="D627" s="220"/>
      <c r="F627" s="81"/>
      <c r="G627" s="81"/>
      <c r="H627" s="81"/>
      <c r="I627" s="81"/>
      <c r="J627" s="81"/>
      <c r="K627" s="81"/>
      <c r="L627" s="81"/>
      <c r="M627" s="81"/>
      <c r="N627" s="81"/>
    </row>
    <row r="628" spans="1:14" ht="15">
      <c r="A628" s="268" t="s">
        <v>530</v>
      </c>
      <c r="B628" s="220"/>
      <c r="C628" s="269"/>
      <c r="D628" s="269"/>
      <c r="E628" s="268"/>
      <c r="F628" s="81"/>
      <c r="G628" s="81"/>
      <c r="H628" s="81"/>
      <c r="I628" s="81"/>
      <c r="J628" s="81"/>
      <c r="K628" s="81"/>
      <c r="L628" s="81"/>
      <c r="M628" s="81"/>
      <c r="N628" s="81"/>
    </row>
    <row r="629" spans="1:14" ht="15">
      <c r="A629" s="270" t="s">
        <v>531</v>
      </c>
      <c r="B629" s="220"/>
      <c r="C629" s="297" t="s">
        <v>532</v>
      </c>
      <c r="D629" s="297"/>
      <c r="E629" s="8"/>
      <c r="F629" s="81"/>
      <c r="G629" s="81"/>
      <c r="H629" s="81"/>
      <c r="I629" s="81"/>
      <c r="J629" s="81"/>
      <c r="K629" s="81"/>
      <c r="L629" s="81"/>
      <c r="M629" s="81"/>
      <c r="N629" s="81"/>
    </row>
    <row r="630" spans="1:14" ht="15">
      <c r="A630" s="270" t="s">
        <v>533</v>
      </c>
      <c r="B630" s="220"/>
      <c r="C630" s="298" t="s">
        <v>534</v>
      </c>
      <c r="D630" s="298"/>
      <c r="E630" s="271"/>
      <c r="F630" s="81"/>
      <c r="G630" s="81"/>
      <c r="H630" s="81"/>
      <c r="I630" s="81"/>
      <c r="J630" s="81"/>
      <c r="K630" s="81"/>
      <c r="L630" s="81"/>
      <c r="M630" s="81"/>
      <c r="N630" s="81"/>
    </row>
    <row r="631" spans="1:14" ht="15">
      <c r="A631" s="220"/>
      <c r="B631" s="220"/>
      <c r="C631" s="220"/>
      <c r="D631" s="220"/>
      <c r="E631" s="220"/>
      <c r="F631" s="81"/>
      <c r="G631" s="81"/>
      <c r="H631" s="81"/>
      <c r="I631" s="81"/>
      <c r="J631" s="81"/>
      <c r="K631" s="81"/>
      <c r="L631" s="81"/>
      <c r="M631" s="81"/>
      <c r="N631" s="81"/>
    </row>
    <row r="632" spans="1:14" ht="15">
      <c r="A632" s="220"/>
      <c r="B632" s="220"/>
      <c r="C632" s="220"/>
      <c r="D632" s="220"/>
      <c r="E632" s="220"/>
      <c r="F632" s="81"/>
      <c r="G632" s="81"/>
      <c r="H632" s="81"/>
      <c r="I632" s="81"/>
      <c r="J632" s="81"/>
      <c r="K632" s="81"/>
      <c r="L632" s="81"/>
      <c r="M632" s="81"/>
      <c r="N632" s="81"/>
    </row>
    <row r="633" spans="1:14" ht="15">
      <c r="F633" s="81"/>
      <c r="G633" s="81"/>
      <c r="H633" s="81"/>
      <c r="I633" s="81"/>
      <c r="J633" s="81"/>
      <c r="K633" s="81"/>
      <c r="L633" s="81"/>
      <c r="M633" s="81"/>
      <c r="N633" s="81"/>
    </row>
    <row r="634" spans="1:14" ht="15">
      <c r="F634" s="81"/>
      <c r="G634" s="81"/>
      <c r="H634" s="81"/>
      <c r="I634" s="81"/>
      <c r="J634" s="81"/>
      <c r="K634" s="81"/>
      <c r="L634" s="81"/>
      <c r="M634" s="81"/>
      <c r="N634" s="81"/>
    </row>
    <row r="635" spans="1:14" ht="12.75" customHeight="1">
      <c r="F635" s="81"/>
      <c r="G635" s="81"/>
      <c r="H635" s="81"/>
      <c r="I635" s="81"/>
      <c r="J635" s="81"/>
      <c r="K635" s="81"/>
      <c r="L635" s="81"/>
      <c r="M635" s="81"/>
      <c r="N635" s="81"/>
    </row>
    <row r="636" spans="1:14" ht="15">
      <c r="F636" s="81"/>
      <c r="G636" s="81"/>
      <c r="H636" s="81"/>
      <c r="I636" s="81"/>
      <c r="J636" s="81"/>
      <c r="K636" s="81"/>
      <c r="L636" s="81"/>
      <c r="M636" s="81"/>
      <c r="N636" s="81"/>
    </row>
    <row r="637" spans="1:14" ht="15">
      <c r="F637" s="81"/>
      <c r="G637" s="81"/>
      <c r="H637" s="81"/>
      <c r="I637" s="81"/>
      <c r="J637" s="81"/>
      <c r="K637" s="81"/>
      <c r="L637" s="81"/>
      <c r="M637" s="81"/>
      <c r="N637" s="81"/>
    </row>
    <row r="638" spans="1:14" ht="12.75" customHeight="1">
      <c r="F638" s="81"/>
      <c r="G638" s="81"/>
      <c r="H638" s="81"/>
      <c r="I638" s="81"/>
      <c r="J638" s="81"/>
      <c r="K638" s="81"/>
      <c r="L638" s="81"/>
      <c r="M638" s="81"/>
      <c r="N638" s="81"/>
    </row>
    <row r="639" spans="1:14" ht="15">
      <c r="F639" s="81"/>
      <c r="G639" s="81"/>
      <c r="H639" s="81"/>
      <c r="I639" s="81"/>
      <c r="J639" s="81"/>
      <c r="K639" s="81"/>
      <c r="L639" s="81"/>
      <c r="M639" s="81"/>
      <c r="N639" s="81"/>
    </row>
    <row r="640" spans="1:14" ht="15">
      <c r="F640" s="81"/>
      <c r="G640" s="81"/>
      <c r="H640" s="81"/>
      <c r="I640" s="81"/>
      <c r="J640" s="81"/>
      <c r="K640" s="81"/>
      <c r="L640" s="81"/>
      <c r="M640" s="81"/>
      <c r="N640" s="81"/>
    </row>
    <row r="641" spans="14:14" ht="15">
      <c r="N641" s="81"/>
    </row>
    <row r="642" spans="14:14" ht="15">
      <c r="N642" s="81"/>
    </row>
    <row r="643" spans="14:14" ht="15">
      <c r="N643" s="81"/>
    </row>
    <row r="644" spans="14:14" ht="15">
      <c r="N644" s="81"/>
    </row>
  </sheetData>
  <mergeCells count="23">
    <mergeCell ref="B255:D255"/>
    <mergeCell ref="B256:D256"/>
    <mergeCell ref="B257:D257"/>
    <mergeCell ref="C629:D629"/>
    <mergeCell ref="C630:D630"/>
    <mergeCell ref="G239:G241"/>
    <mergeCell ref="A39:D39"/>
    <mergeCell ref="A51:B51"/>
    <mergeCell ref="B52:D52"/>
    <mergeCell ref="B59:D59"/>
    <mergeCell ref="B68:D68"/>
    <mergeCell ref="B73:D73"/>
    <mergeCell ref="B75:D75"/>
    <mergeCell ref="B79:D79"/>
    <mergeCell ref="B80:D80"/>
    <mergeCell ref="B207:D207"/>
    <mergeCell ref="B239:D239"/>
    <mergeCell ref="B37:D37"/>
    <mergeCell ref="A1:F1"/>
    <mergeCell ref="A2:F2"/>
    <mergeCell ref="A3:F3"/>
    <mergeCell ref="B5:E5"/>
    <mergeCell ref="A7:E7"/>
  </mergeCells>
  <dataValidations count="4">
    <dataValidation allowBlank="1" showInputMessage="1" showErrorMessage="1" prompt="Especificar origen de dicho recurso: Federal, Estatal, Municipal, Particulares." sqref="C243 C248 C261"/>
    <dataValidation allowBlank="1" showInputMessage="1" showErrorMessage="1" prompt="Características cualitativas significativas que les impacten financieramente." sqref="C174:D174 D243 D248 D261"/>
    <dataValidation allowBlank="1" showInputMessage="1" showErrorMessage="1" prompt="Corresponde al número de la cuenta de acuerdo al Plan de Cuentas emitido por el CONAC (DOF 22/11/2010)." sqref="A174"/>
    <dataValidation allowBlank="1" showInputMessage="1" showErrorMessage="1" prompt="Saldo final del periodo que corresponde la cuenta pública presentada (mensual:  enero, febrero, marzo, etc.; trimestral: 1er, 2do, 3ro. o 4to.)." sqref="B174 B243 B248 B261"/>
  </dataValidations>
  <printOptions horizontalCentered="1"/>
  <pageMargins left="0.11811023622047245" right="0.11811023622047245" top="0.35433070866141736" bottom="0.35433070866141736" header="0.31496062992125984" footer="0.31496062992125984"/>
  <pageSetup scale="6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2022-02-17T02:53:56Z</cp:lastPrinted>
  <dcterms:created xsi:type="dcterms:W3CDTF">2022-02-17T02:34:51Z</dcterms:created>
  <dcterms:modified xsi:type="dcterms:W3CDTF">2022-02-17T03:23:17Z</dcterms:modified>
</cp:coreProperties>
</file>