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73F5D36C-4239-4485-A0DE-B64D020C9521}" xr6:coauthVersionLast="36" xr6:coauthVersionMax="36" xr10:uidLastSave="{00000000-0000-0000-0000-000000000000}"/>
  <bookViews>
    <workbookView xWindow="0" yWindow="0" windowWidth="20490" windowHeight="7425" xr2:uid="{68A828EC-8F61-467B-AFEC-A01417139E5B}"/>
  </bookViews>
  <sheets>
    <sheet name="Formato 1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F68" i="2"/>
  <c r="F79" i="2" s="1"/>
  <c r="E68" i="2"/>
  <c r="E79" i="2" s="1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C9" i="2"/>
  <c r="C47" i="2" s="1"/>
  <c r="C62" i="2" s="1"/>
  <c r="B9" i="2"/>
  <c r="B47" i="2" s="1"/>
  <c r="B62" i="2" s="1"/>
  <c r="E81" i="2" l="1"/>
  <c r="F81" i="2"/>
</calcChain>
</file>

<file path=xl/sharedStrings.xml><?xml version="1.0" encoding="utf-8"?>
<sst xmlns="http://schemas.openxmlformats.org/spreadsheetml/2006/main" count="129" uniqueCount="127">
  <si>
    <t>Formato 1 Estado de Situación Financiera Detallado - LDF</t>
  </si>
  <si>
    <t xml:space="preserve"> UNIVERSIDAD POLITECNICA DEL BICENTENARIO</t>
  </si>
  <si>
    <t>Estado de Situación Financiera Detallado - LDF</t>
  </si>
  <si>
    <t>al 31 de Diciembre de 2023 y al 30 de Junio de 2024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</si>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</sst>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6146-21F5-4A6F-82F9-C05BEAD8B854}">
  <sheetPr>
    <outlinePr summaryBelow="0"/>
  </sheetPr>
  <dimension ref="A1:F83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24154929.77</v>
      </c>
      <c r="C9" s="22">
        <f>SUM(C10:C16)</f>
        <v>18786042.34</v>
      </c>
      <c r="D9" s="21" t="s">
        <v>14</v>
      </c>
      <c r="E9" s="22">
        <f>SUM(E10:E18)</f>
        <v>1680205.86</v>
      </c>
      <c r="F9" s="22">
        <f>SUM(F10:F18)</f>
        <v>3272779.4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7819.73</v>
      </c>
      <c r="F10" s="22">
        <v>797013.64</v>
      </c>
    </row>
    <row r="11" spans="1:6" x14ac:dyDescent="0.25">
      <c r="A11" s="23" t="s">
        <v>17</v>
      </c>
      <c r="B11" s="22">
        <v>24154929.77</v>
      </c>
      <c r="C11" s="22">
        <v>18786042.34</v>
      </c>
      <c r="D11" s="23" t="s">
        <v>18</v>
      </c>
      <c r="E11" s="22">
        <v>913069.14</v>
      </c>
      <c r="F11" s="22">
        <v>900744.47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651128.04</v>
      </c>
      <c r="F16" s="22">
        <v>1560377.27</v>
      </c>
    </row>
    <row r="17" spans="1:6" x14ac:dyDescent="0.25">
      <c r="A17" s="21" t="s">
        <v>29</v>
      </c>
      <c r="B17" s="22">
        <f>SUM(B18:B24)</f>
        <v>6390078.8000000007</v>
      </c>
      <c r="C17" s="22">
        <f>SUM(C18:C24)</f>
        <v>6357260.2199999997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6332861.4500000002</v>
      </c>
      <c r="C18" s="22">
        <v>6332861.4500000002</v>
      </c>
      <c r="D18" s="23" t="s">
        <v>32</v>
      </c>
      <c r="E18" s="22">
        <v>108188.95</v>
      </c>
      <c r="F18" s="22">
        <v>14644.02</v>
      </c>
    </row>
    <row r="19" spans="1:6" x14ac:dyDescent="0.25">
      <c r="A19" s="23" t="s">
        <v>33</v>
      </c>
      <c r="B19" s="22">
        <v>7.0000000000000007E-2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57217.279999999999</v>
      </c>
      <c r="C20" s="22">
        <v>24398.77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2.66</v>
      </c>
      <c r="F42" s="22">
        <f>SUM(F43:F45)</f>
        <v>2.66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2.66</v>
      </c>
      <c r="F45" s="22">
        <v>2.66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30545008.57</v>
      </c>
      <c r="C47" s="26">
        <f>C9+C17+C25+C31+C37+C38+C41</f>
        <v>25143302.559999999</v>
      </c>
      <c r="D47" s="19" t="s">
        <v>88</v>
      </c>
      <c r="E47" s="26">
        <f>E9+E19+E23+E26+E27+E31+E38+E42</f>
        <v>1680208.52</v>
      </c>
      <c r="F47" s="26">
        <f>F9+F19+F23+F26+F27+F31+F38+F42</f>
        <v>3272782.06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75498578.840000004</v>
      </c>
      <c r="C52" s="22">
        <v>75498578.840000004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42820731.350000001</v>
      </c>
      <c r="C53" s="22">
        <v>42836033.75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-51192476.789999999</v>
      </c>
      <c r="C55" s="22">
        <v>-51721813.460000001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1680208.52</v>
      </c>
      <c r="F59" s="26">
        <f>F47+F57</f>
        <v>3272782.06</v>
      </c>
    </row>
    <row r="60" spans="1:6" x14ac:dyDescent="0.25">
      <c r="A60" s="25" t="s">
        <v>108</v>
      </c>
      <c r="B60" s="26">
        <f>SUM(B50:B58)</f>
        <v>67126833.400000006</v>
      </c>
      <c r="C60" s="26">
        <f>SUM(C50:C58)</f>
        <v>66612799.130000003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97671841.969999999</v>
      </c>
      <c r="C62" s="26">
        <f>SUM(C47+C60)</f>
        <v>91756101.689999998</v>
      </c>
      <c r="D62" s="20"/>
      <c r="E62" s="24"/>
      <c r="F62" s="24"/>
    </row>
    <row r="63" spans="1:6" x14ac:dyDescent="0.25">
      <c r="A63" s="20"/>
      <c r="B63" s="24"/>
      <c r="C63" s="24"/>
      <c r="D63" s="29" t="s">
        <v>111</v>
      </c>
      <c r="E63" s="22">
        <f>SUM(E64:E66)</f>
        <v>118379765.90000001</v>
      </c>
      <c r="F63" s="22">
        <f>SUM(F64:F66)</f>
        <v>117180838.84999999</v>
      </c>
    </row>
    <row r="64" spans="1:6" x14ac:dyDescent="0.25">
      <c r="A64" s="20"/>
      <c r="B64" s="24"/>
      <c r="C64" s="24"/>
      <c r="D64" s="21" t="s">
        <v>112</v>
      </c>
      <c r="E64" s="22">
        <v>117613780.43000001</v>
      </c>
      <c r="F64" s="22">
        <v>116414853.38</v>
      </c>
    </row>
    <row r="65" spans="1:6" x14ac:dyDescent="0.25">
      <c r="A65" s="20"/>
      <c r="B65" s="24"/>
      <c r="C65" s="24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4"/>
      <c r="C66" s="24"/>
      <c r="D66" s="21" t="s">
        <v>114</v>
      </c>
      <c r="E66" s="22">
        <v>765985.47</v>
      </c>
      <c r="F66" s="22">
        <v>765985.47</v>
      </c>
    </row>
    <row r="67" spans="1:6" x14ac:dyDescent="0.25">
      <c r="A67" s="20"/>
      <c r="B67" s="24"/>
      <c r="C67" s="24"/>
      <c r="D67" s="20"/>
      <c r="E67" s="24"/>
      <c r="F67" s="24"/>
    </row>
    <row r="68" spans="1:6" x14ac:dyDescent="0.25">
      <c r="A68" s="20"/>
      <c r="B68" s="24"/>
      <c r="C68" s="24"/>
      <c r="D68" s="29" t="s">
        <v>115</v>
      </c>
      <c r="E68" s="22">
        <f>SUM(E69:E73)</f>
        <v>-22388132.450000003</v>
      </c>
      <c r="F68" s="22">
        <f>SUM(F69:F73)</f>
        <v>-28697519.220000003</v>
      </c>
    </row>
    <row r="69" spans="1:6" x14ac:dyDescent="0.25">
      <c r="A69" s="30"/>
      <c r="B69" s="24"/>
      <c r="C69" s="24"/>
      <c r="D69" s="21" t="s">
        <v>116</v>
      </c>
      <c r="E69" s="22">
        <v>15376025.76</v>
      </c>
      <c r="F69" s="22">
        <v>2604405.13</v>
      </c>
    </row>
    <row r="70" spans="1:6" x14ac:dyDescent="0.25">
      <c r="A70" s="30"/>
      <c r="B70" s="24"/>
      <c r="C70" s="24"/>
      <c r="D70" s="21" t="s">
        <v>117</v>
      </c>
      <c r="E70" s="22">
        <v>-37764158.210000001</v>
      </c>
      <c r="F70" s="22">
        <v>-31301924.350000001</v>
      </c>
    </row>
    <row r="71" spans="1:6" x14ac:dyDescent="0.25">
      <c r="A71" s="30"/>
      <c r="B71" s="24"/>
      <c r="C71" s="24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4"/>
      <c r="C72" s="24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4"/>
      <c r="C73" s="24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4"/>
      <c r="C74" s="24"/>
      <c r="D74" s="20"/>
      <c r="E74" s="24"/>
      <c r="F74" s="24"/>
    </row>
    <row r="75" spans="1:6" x14ac:dyDescent="0.25">
      <c r="A75" s="30"/>
      <c r="B75" s="24"/>
      <c r="C75" s="24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4"/>
      <c r="C76" s="24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4"/>
      <c r="C77" s="24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4"/>
      <c r="C78" s="24"/>
      <c r="D78" s="20"/>
      <c r="E78" s="24"/>
      <c r="F78" s="24"/>
    </row>
    <row r="79" spans="1:6" x14ac:dyDescent="0.25">
      <c r="A79" s="30"/>
      <c r="B79" s="24"/>
      <c r="C79" s="24"/>
      <c r="D79" s="19" t="s">
        <v>124</v>
      </c>
      <c r="E79" s="26">
        <f>E63+E68+E75</f>
        <v>95991633.450000003</v>
      </c>
      <c r="F79" s="26">
        <f>F63+F68+F75</f>
        <v>88483319.629999995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97671841.969999999</v>
      </c>
      <c r="F81" s="26">
        <f>F59+F79</f>
        <v>91756101.689999998</v>
      </c>
    </row>
    <row r="82" spans="1:6" x14ac:dyDescent="0.25">
      <c r="A82" s="31"/>
      <c r="B82" s="32"/>
      <c r="C82" s="32"/>
      <c r="D82" s="32"/>
      <c r="E82" s="33"/>
      <c r="F82" s="33"/>
    </row>
    <row r="83" spans="1:6" ht="15.75" x14ac:dyDescent="0.25">
      <c r="A83" s="34" t="s">
        <v>126</v>
      </c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E9:F45 B9:C62" xr:uid="{99322490-3D8C-4ED3-8E59-CB9DDAC5CE03}">
      <formula1>-1.79769313486231E+100</formula1>
      <formula2>1.79769313486231E+100</formula2>
    </dataValidation>
    <dataValidation allowBlank="1" showInputMessage="1" showErrorMessage="1" prompt="20XN (d)" sqref="B6 E6" xr:uid="{3852A3E6-6478-434B-AAE2-AC8C7A889C88}"/>
    <dataValidation allowBlank="1" showInputMessage="1" showErrorMessage="1" prompt="31 de diciembre de 20XN-1 (e)" sqref="C6 F6" xr:uid="{CDE41461-3832-4BA5-9C8B-14D1F7539BDD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2024-07-22T20:35:09Z</dcterms:created>
  <dcterms:modified xsi:type="dcterms:W3CDTF">2024-07-22T20:35:39Z</dcterms:modified>
</cp:coreProperties>
</file>