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13_ncr:1_{FA14E612-8C03-4A0E-9E5B-9071A4A4B616}" xr6:coauthVersionLast="36" xr6:coauthVersionMax="36" xr10:uidLastSave="{00000000-0000-0000-0000-000000000000}"/>
  <bookViews>
    <workbookView xWindow="0" yWindow="0" windowWidth="20490" windowHeight="7425" xr2:uid="{6931F03B-AF42-4655-8F7E-4621F83C95D8}"/>
  </bookViews>
  <sheets>
    <sheet name="Formato 5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G73" i="2"/>
  <c r="G75" i="2" s="1"/>
  <c r="G68" i="2"/>
  <c r="G67" i="2"/>
  <c r="F67" i="2"/>
  <c r="E67" i="2"/>
  <c r="D67" i="2"/>
  <c r="C67" i="2"/>
  <c r="B67" i="2"/>
  <c r="F65" i="2"/>
  <c r="E65" i="2"/>
  <c r="G63" i="2"/>
  <c r="G62" i="2"/>
  <c r="G61" i="2"/>
  <c r="G60" i="2"/>
  <c r="G59" i="2"/>
  <c r="F59" i="2"/>
  <c r="E59" i="2"/>
  <c r="D59" i="2"/>
  <c r="C59" i="2"/>
  <c r="B59" i="2"/>
  <c r="G58" i="2"/>
  <c r="G57" i="2"/>
  <c r="G56" i="2"/>
  <c r="G54" i="2" s="1"/>
  <c r="G55" i="2"/>
  <c r="F54" i="2"/>
  <c r="E54" i="2"/>
  <c r="D54" i="2"/>
  <c r="C54" i="2"/>
  <c r="B54" i="2"/>
  <c r="G53" i="2"/>
  <c r="G52" i="2"/>
  <c r="G51" i="2"/>
  <c r="G50" i="2"/>
  <c r="G49" i="2"/>
  <c r="G48" i="2"/>
  <c r="G47" i="2"/>
  <c r="G46" i="2"/>
  <c r="G45" i="2"/>
  <c r="F45" i="2"/>
  <c r="E45" i="2"/>
  <c r="D45" i="2"/>
  <c r="D65" i="2" s="1"/>
  <c r="C45" i="2"/>
  <c r="C65" i="2" s="1"/>
  <c r="B45" i="2"/>
  <c r="B65" i="2" s="1"/>
  <c r="G39" i="2"/>
  <c r="G38" i="2"/>
  <c r="G37" i="2"/>
  <c r="F37" i="2"/>
  <c r="F41" i="2" s="1"/>
  <c r="F70" i="2" s="1"/>
  <c r="E37" i="2"/>
  <c r="D37" i="2"/>
  <c r="C37" i="2"/>
  <c r="B37" i="2"/>
  <c r="G36" i="2"/>
  <c r="G35" i="2"/>
  <c r="F35" i="2"/>
  <c r="E35" i="2"/>
  <c r="D35" i="2"/>
  <c r="C35" i="2"/>
  <c r="B35" i="2"/>
  <c r="G34" i="2"/>
  <c r="G33" i="2"/>
  <c r="G32" i="2"/>
  <c r="G31" i="2"/>
  <c r="G30" i="2"/>
  <c r="G28" i="2" s="1"/>
  <c r="G29" i="2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6" i="2" s="1"/>
  <c r="G18" i="2"/>
  <c r="G17" i="2"/>
  <c r="F16" i="2"/>
  <c r="E16" i="2"/>
  <c r="E41" i="2" s="1"/>
  <c r="E70" i="2" s="1"/>
  <c r="D16" i="2"/>
  <c r="D41" i="2" s="1"/>
  <c r="C16" i="2"/>
  <c r="C41" i="2" s="1"/>
  <c r="B16" i="2"/>
  <c r="B41" i="2" s="1"/>
  <c r="B70" i="2" s="1"/>
  <c r="G15" i="2"/>
  <c r="G14" i="2"/>
  <c r="G13" i="2"/>
  <c r="G12" i="2"/>
  <c r="G11" i="2"/>
  <c r="G10" i="2"/>
  <c r="G9" i="2"/>
  <c r="A4" i="2"/>
  <c r="A2" i="2"/>
  <c r="G41" i="2" l="1"/>
  <c r="G65" i="2"/>
  <c r="C70" i="2"/>
  <c r="D70" i="2"/>
  <c r="G70" i="2" l="1"/>
  <c r="G42" i="2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<sst xmlns="http://schemas.openxmlformats.org/spreadsheetml/2006/main" count="73" uniqueCount="73">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</sst>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CUENTA%20PUBLICA\PUBLICACION%202do%20TRIMESTRE\Informaci&#243;n%20Disciplina%20Financiera\0361_IDF_PEGT_UPB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611A2-F60D-472B-83D7-E6BFBCFA99FC}">
  <sheetPr>
    <outlinePr summaryBelow="0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tr">
        <f>'[2]Formato 1'!A2</f>
        <v xml:space="preserve"> UNIVERSIDAD POLITECNICA DEL BICENTENARIO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'[2]Formato 3'!A4</f>
        <v>del 01 de Enero al 30 de Junio de 2024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</row>
    <row r="7" spans="1:7" ht="30" x14ac:dyDescent="0.25">
      <c r="A7" s="33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4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5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5">
        <v>11899445</v>
      </c>
      <c r="C15" s="15">
        <v>427264.66</v>
      </c>
      <c r="D15" s="15">
        <v>12326709.66</v>
      </c>
      <c r="E15" s="15">
        <v>4093881.44</v>
      </c>
      <c r="F15" s="15">
        <v>1313468.29</v>
      </c>
      <c r="G15" s="15">
        <f t="shared" si="0"/>
        <v>-10585976.710000001</v>
      </c>
    </row>
    <row r="16" spans="1:7" x14ac:dyDescent="0.25">
      <c r="A16" s="16" t="s">
        <v>19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x14ac:dyDescent="0.25">
      <c r="A17" s="17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7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x14ac:dyDescent="0.25">
      <c r="A19" s="17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25">
      <c r="A20" s="17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25">
      <c r="A21" s="17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25">
      <c r="A22" s="17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25">
      <c r="A23" s="17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25">
      <c r="A24" s="17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25">
      <c r="A25" s="17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25">
      <c r="A26" s="17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25">
      <c r="A27" s="17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31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x14ac:dyDescent="0.2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7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4" si="4">F30-B30</f>
        <v>0</v>
      </c>
    </row>
    <row r="31" spans="1:7" x14ac:dyDescent="0.25">
      <c r="A31" s="17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25">
      <c r="A32" s="17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customHeight="1" x14ac:dyDescent="0.25">
      <c r="A33" s="17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37</v>
      </c>
      <c r="B34" s="15">
        <v>43210643.740000002</v>
      </c>
      <c r="C34" s="15">
        <v>805866</v>
      </c>
      <c r="D34" s="15">
        <v>44016509.740000002</v>
      </c>
      <c r="E34" s="15">
        <v>22565341.390000001</v>
      </c>
      <c r="F34" s="15">
        <v>19966604.219999999</v>
      </c>
      <c r="G34" s="15">
        <f t="shared" si="4"/>
        <v>-23244039.520000003</v>
      </c>
    </row>
    <row r="35" spans="1:7" ht="14.45" customHeight="1" x14ac:dyDescent="0.25">
      <c r="A35" s="14" t="s">
        <v>38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customHeight="1" x14ac:dyDescent="0.25">
      <c r="A36" s="17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x14ac:dyDescent="0.25">
      <c r="A38" s="17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7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43</v>
      </c>
      <c r="B41" s="20">
        <f t="shared" ref="B41:G41" si="7">SUM(B9,B10,B11,B12,B13,B14,B15,B16,B28,B34,B35,B37)</f>
        <v>55110088.740000002</v>
      </c>
      <c r="C41" s="20">
        <f t="shared" si="7"/>
        <v>1233130.6599999999</v>
      </c>
      <c r="D41" s="20">
        <f t="shared" si="7"/>
        <v>56343219.400000006</v>
      </c>
      <c r="E41" s="20">
        <f t="shared" si="7"/>
        <v>26659222.830000002</v>
      </c>
      <c r="F41" s="20">
        <f t="shared" si="7"/>
        <v>21280072.509999998</v>
      </c>
      <c r="G41" s="20">
        <f t="shared" si="7"/>
        <v>-33830016.230000004</v>
      </c>
    </row>
    <row r="42" spans="1:7" x14ac:dyDescent="0.25">
      <c r="A42" s="19" t="s">
        <v>44</v>
      </c>
      <c r="B42" s="21"/>
      <c r="C42" s="21"/>
      <c r="D42" s="21"/>
      <c r="E42" s="21"/>
      <c r="F42" s="21"/>
      <c r="G42" s="20">
        <f>IF(G41&gt;0,G41,0)</f>
        <v>0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45</v>
      </c>
      <c r="B44" s="22"/>
      <c r="C44" s="22"/>
      <c r="D44" s="22"/>
      <c r="E44" s="22"/>
      <c r="F44" s="22"/>
      <c r="G44" s="22"/>
    </row>
    <row r="45" spans="1:7" x14ac:dyDescent="0.25">
      <c r="A45" s="14" t="s">
        <v>46</v>
      </c>
      <c r="B45" s="15">
        <f t="shared" ref="B45:G45" si="8">SUM(B46:B53)</f>
        <v>0</v>
      </c>
      <c r="C45" s="15">
        <f t="shared" si="8"/>
        <v>1288767.1599999999</v>
      </c>
      <c r="D45" s="15">
        <f t="shared" si="8"/>
        <v>1288767.1599999999</v>
      </c>
      <c r="E45" s="15">
        <f t="shared" si="8"/>
        <v>381414.53</v>
      </c>
      <c r="F45" s="15">
        <f t="shared" si="8"/>
        <v>0</v>
      </c>
      <c r="G45" s="15">
        <f t="shared" si="8"/>
        <v>0</v>
      </c>
    </row>
    <row r="46" spans="1:7" x14ac:dyDescent="0.25">
      <c r="A46" s="23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3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x14ac:dyDescent="0.25">
      <c r="A48" s="23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x14ac:dyDescent="0.25">
      <c r="A49" s="23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25">
      <c r="A50" s="23" t="s">
        <v>51</v>
      </c>
      <c r="B50" s="15">
        <v>0</v>
      </c>
      <c r="C50" s="15">
        <v>1288767.1599999999</v>
      </c>
      <c r="D50" s="15">
        <v>1288767.1599999999</v>
      </c>
      <c r="E50" s="15">
        <v>381414.53</v>
      </c>
      <c r="F50" s="15">
        <v>0</v>
      </c>
      <c r="G50" s="15">
        <f t="shared" si="9"/>
        <v>0</v>
      </c>
    </row>
    <row r="51" spans="1:7" x14ac:dyDescent="0.25">
      <c r="A51" s="23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x14ac:dyDescent="0.25">
      <c r="A52" s="24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25">
      <c r="A53" s="17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5">
        <f t="shared" ref="B54:G54" si="10">SUM(B55:B58)</f>
        <v>18227548</v>
      </c>
      <c r="C54" s="15">
        <f t="shared" si="10"/>
        <v>817555.71</v>
      </c>
      <c r="D54" s="15">
        <f t="shared" si="10"/>
        <v>19045103.710000001</v>
      </c>
      <c r="E54" s="15">
        <f t="shared" si="10"/>
        <v>13336668.710000001</v>
      </c>
      <c r="F54" s="15">
        <f t="shared" si="10"/>
        <v>13336634.800000001</v>
      </c>
      <c r="G54" s="15">
        <f t="shared" si="10"/>
        <v>-4890913.1999999993</v>
      </c>
    </row>
    <row r="55" spans="1:7" x14ac:dyDescent="0.25">
      <c r="A55" s="24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x14ac:dyDescent="0.25">
      <c r="A56" s="23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x14ac:dyDescent="0.25">
      <c r="A57" s="23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25">
      <c r="A58" s="24" t="s">
        <v>59</v>
      </c>
      <c r="B58" s="15">
        <v>18227548</v>
      </c>
      <c r="C58" s="15">
        <v>817555.71</v>
      </c>
      <c r="D58" s="15">
        <v>19045103.710000001</v>
      </c>
      <c r="E58" s="15">
        <v>13336668.710000001</v>
      </c>
      <c r="F58" s="15">
        <v>13336634.800000001</v>
      </c>
      <c r="G58" s="15">
        <f t="shared" si="11"/>
        <v>-4890913.1999999993</v>
      </c>
    </row>
    <row r="59" spans="1:7" x14ac:dyDescent="0.25">
      <c r="A59" s="14" t="s">
        <v>60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x14ac:dyDescent="0.25">
      <c r="A60" s="23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3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5">
      <c r="A63" s="14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65</v>
      </c>
      <c r="B65" s="20">
        <f t="shared" ref="B65:G65" si="14">B45+B54+B59+B62+B63</f>
        <v>18227548</v>
      </c>
      <c r="C65" s="20">
        <f t="shared" si="14"/>
        <v>2106322.87</v>
      </c>
      <c r="D65" s="20">
        <f t="shared" si="14"/>
        <v>20333870.870000001</v>
      </c>
      <c r="E65" s="20">
        <f t="shared" si="14"/>
        <v>13718083.24</v>
      </c>
      <c r="F65" s="20">
        <f t="shared" si="14"/>
        <v>13336634.800000001</v>
      </c>
      <c r="G65" s="20">
        <f t="shared" si="14"/>
        <v>-4890913.1999999993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66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68</v>
      </c>
      <c r="B70" s="20">
        <f t="shared" ref="B70:G70" si="16">B41+B65+B67</f>
        <v>73337636.74000001</v>
      </c>
      <c r="C70" s="20">
        <f t="shared" si="16"/>
        <v>3339453.5300000003</v>
      </c>
      <c r="D70" s="20">
        <f t="shared" si="16"/>
        <v>76677090.270000011</v>
      </c>
      <c r="E70" s="20">
        <f t="shared" si="16"/>
        <v>40377306.07</v>
      </c>
      <c r="F70" s="20">
        <f t="shared" si="16"/>
        <v>34616707.310000002</v>
      </c>
      <c r="G70" s="20">
        <f t="shared" si="16"/>
        <v>-38720929.430000007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30" x14ac:dyDescent="0.25">
      <c r="A74" s="25" t="s">
        <v>71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72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8726CA41-A41C-454F-9C4B-DC06C1D7EAE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2024-07-22T20:37:23Z</dcterms:created>
  <dcterms:modified xsi:type="dcterms:W3CDTF">2024-07-22T20:53:35Z</dcterms:modified>
</cp:coreProperties>
</file>