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8_{3D201B70-59EB-4BA6-948D-A3AD5FDBEEA6}" xr6:coauthVersionLast="36" xr6:coauthVersionMax="36" xr10:uidLastSave="{00000000-0000-0000-0000-000000000000}"/>
  <bookViews>
    <workbookView xWindow="0" yWindow="0" windowWidth="28800" windowHeight="11925" xr2:uid="{33ED3BD6-DBE8-49E9-A42B-BF467F288DCD}"/>
  </bookViews>
  <sheets>
    <sheet name="Formato 6 a)" sheetId="1" r:id="rId1"/>
  </sheets>
  <definedNames>
    <definedName name="_xlnm.Print_Area" localSheetId="0">'Formato 6 a)'!$A$1:$G$160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D150" i="1"/>
  <c r="C150" i="1"/>
  <c r="B150" i="1"/>
  <c r="D149" i="1"/>
  <c r="G149" i="1" s="1"/>
  <c r="D148" i="1"/>
  <c r="G148" i="1" s="1"/>
  <c r="D147" i="1"/>
  <c r="G147" i="1" s="1"/>
  <c r="F146" i="1"/>
  <c r="E146" i="1"/>
  <c r="D146" i="1"/>
  <c r="C146" i="1"/>
  <c r="B146" i="1"/>
  <c r="G145" i="1"/>
  <c r="D145" i="1"/>
  <c r="D144" i="1"/>
  <c r="G144" i="1" s="1"/>
  <c r="G143" i="1"/>
  <c r="D143" i="1"/>
  <c r="D142" i="1"/>
  <c r="G142" i="1" s="1"/>
  <c r="G141" i="1"/>
  <c r="D141" i="1"/>
  <c r="D140" i="1"/>
  <c r="G140" i="1" s="1"/>
  <c r="G139" i="1"/>
  <c r="D139" i="1"/>
  <c r="D138" i="1"/>
  <c r="G138" i="1" s="1"/>
  <c r="G137" i="1" s="1"/>
  <c r="F137" i="1"/>
  <c r="E137" i="1"/>
  <c r="D137" i="1"/>
  <c r="C137" i="1"/>
  <c r="B137" i="1"/>
  <c r="D136" i="1"/>
  <c r="G136" i="1" s="1"/>
  <c r="G135" i="1"/>
  <c r="D135" i="1"/>
  <c r="D133" i="1" s="1"/>
  <c r="D134" i="1"/>
  <c r="G134" i="1" s="1"/>
  <c r="F133" i="1"/>
  <c r="E133" i="1"/>
  <c r="C133" i="1"/>
  <c r="B133" i="1"/>
  <c r="D132" i="1"/>
  <c r="G132" i="1" s="1"/>
  <c r="G131" i="1"/>
  <c r="D131" i="1"/>
  <c r="D130" i="1"/>
  <c r="G130" i="1" s="1"/>
  <c r="G129" i="1"/>
  <c r="D129" i="1"/>
  <c r="D128" i="1"/>
  <c r="G128" i="1" s="1"/>
  <c r="G127" i="1"/>
  <c r="D127" i="1"/>
  <c r="D126" i="1"/>
  <c r="G126" i="1" s="1"/>
  <c r="G125" i="1"/>
  <c r="D125" i="1"/>
  <c r="D123" i="1" s="1"/>
  <c r="D124" i="1"/>
  <c r="G124" i="1" s="1"/>
  <c r="F123" i="1"/>
  <c r="E123" i="1"/>
  <c r="C123" i="1"/>
  <c r="B123" i="1"/>
  <c r="D122" i="1"/>
  <c r="G122" i="1" s="1"/>
  <c r="D121" i="1"/>
  <c r="G121" i="1" s="1"/>
  <c r="G120" i="1"/>
  <c r="D120" i="1"/>
  <c r="D119" i="1"/>
  <c r="G119" i="1" s="1"/>
  <c r="G118" i="1"/>
  <c r="D118" i="1"/>
  <c r="D117" i="1"/>
  <c r="G117" i="1" s="1"/>
  <c r="G116" i="1"/>
  <c r="D116" i="1"/>
  <c r="D115" i="1"/>
  <c r="D113" i="1" s="1"/>
  <c r="G114" i="1"/>
  <c r="D114" i="1"/>
  <c r="F113" i="1"/>
  <c r="E113" i="1"/>
  <c r="C113" i="1"/>
  <c r="B113" i="1"/>
  <c r="G112" i="1"/>
  <c r="D112" i="1"/>
  <c r="D111" i="1"/>
  <c r="G111" i="1" s="1"/>
  <c r="G110" i="1"/>
  <c r="D110" i="1"/>
  <c r="D109" i="1"/>
  <c r="G109" i="1" s="1"/>
  <c r="G108" i="1"/>
  <c r="D108" i="1"/>
  <c r="D107" i="1"/>
  <c r="G107" i="1" s="1"/>
  <c r="G106" i="1"/>
  <c r="D106" i="1"/>
  <c r="D105" i="1"/>
  <c r="D103" i="1" s="1"/>
  <c r="G104" i="1"/>
  <c r="D104" i="1"/>
  <c r="F103" i="1"/>
  <c r="E103" i="1"/>
  <c r="C103" i="1"/>
  <c r="B103" i="1"/>
  <c r="G102" i="1"/>
  <c r="D102" i="1"/>
  <c r="D101" i="1"/>
  <c r="G101" i="1" s="1"/>
  <c r="G100" i="1"/>
  <c r="D100" i="1"/>
  <c r="D99" i="1"/>
  <c r="G99" i="1" s="1"/>
  <c r="G98" i="1"/>
  <c r="D98" i="1"/>
  <c r="D97" i="1"/>
  <c r="G97" i="1" s="1"/>
  <c r="G96" i="1"/>
  <c r="D96" i="1"/>
  <c r="D95" i="1"/>
  <c r="D93" i="1" s="1"/>
  <c r="G94" i="1"/>
  <c r="D94" i="1"/>
  <c r="F93" i="1"/>
  <c r="E93" i="1"/>
  <c r="C93" i="1"/>
  <c r="B93" i="1"/>
  <c r="G92" i="1"/>
  <c r="D92" i="1"/>
  <c r="D91" i="1"/>
  <c r="G91" i="1" s="1"/>
  <c r="G90" i="1"/>
  <c r="D90" i="1"/>
  <c r="D89" i="1"/>
  <c r="G89" i="1" s="1"/>
  <c r="G88" i="1"/>
  <c r="D88" i="1"/>
  <c r="D87" i="1"/>
  <c r="D85" i="1" s="1"/>
  <c r="D84" i="1" s="1"/>
  <c r="G86" i="1"/>
  <c r="D86" i="1"/>
  <c r="F85" i="1"/>
  <c r="F84" i="1" s="1"/>
  <c r="E85" i="1"/>
  <c r="C85" i="1"/>
  <c r="C84" i="1" s="1"/>
  <c r="B85" i="1"/>
  <c r="B84" i="1" s="1"/>
  <c r="E84" i="1"/>
  <c r="D82" i="1"/>
  <c r="G82" i="1" s="1"/>
  <c r="G81" i="1"/>
  <c r="D81" i="1"/>
  <c r="D80" i="1"/>
  <c r="G80" i="1" s="1"/>
  <c r="G79" i="1"/>
  <c r="D79" i="1"/>
  <c r="D78" i="1"/>
  <c r="G78" i="1" s="1"/>
  <c r="G77" i="1"/>
  <c r="D77" i="1"/>
  <c r="D76" i="1"/>
  <c r="G76" i="1" s="1"/>
  <c r="F75" i="1"/>
  <c r="E75" i="1"/>
  <c r="D75" i="1"/>
  <c r="C75" i="1"/>
  <c r="B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D62" i="1" s="1"/>
  <c r="G63" i="1"/>
  <c r="D63" i="1"/>
  <c r="F62" i="1"/>
  <c r="E62" i="1"/>
  <c r="C62" i="1"/>
  <c r="B62" i="1"/>
  <c r="G61" i="1"/>
  <c r="D61" i="1"/>
  <c r="D60" i="1"/>
  <c r="D58" i="1" s="1"/>
  <c r="G59" i="1"/>
  <c r="D59" i="1"/>
  <c r="F58" i="1"/>
  <c r="E58" i="1"/>
  <c r="C58" i="1"/>
  <c r="B58" i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G40" i="1" s="1"/>
  <c r="G38" i="1" s="1"/>
  <c r="G39" i="1"/>
  <c r="D39" i="1"/>
  <c r="F38" i="1"/>
  <c r="E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8" i="1" s="1"/>
  <c r="G29" i="1"/>
  <c r="D29" i="1"/>
  <c r="F28" i="1"/>
  <c r="E28" i="1"/>
  <c r="C28" i="1"/>
  <c r="B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F18" i="1"/>
  <c r="E18" i="1"/>
  <c r="C18" i="1"/>
  <c r="B18" i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F10" i="1"/>
  <c r="F9" i="1" s="1"/>
  <c r="F159" i="1" s="1"/>
  <c r="E10" i="1"/>
  <c r="C10" i="1"/>
  <c r="C9" i="1" s="1"/>
  <c r="C159" i="1" s="1"/>
  <c r="B10" i="1"/>
  <c r="B9" i="1" s="1"/>
  <c r="E9" i="1"/>
  <c r="E159" i="1" s="1"/>
  <c r="B159" i="1" l="1"/>
  <c r="G146" i="1"/>
  <c r="G150" i="1"/>
  <c r="G18" i="1"/>
  <c r="G123" i="1"/>
  <c r="G10" i="1"/>
  <c r="G75" i="1"/>
  <c r="G133" i="1"/>
  <c r="G50" i="1"/>
  <c r="G48" i="1" s="1"/>
  <c r="G60" i="1"/>
  <c r="G58" i="1" s="1"/>
  <c r="G64" i="1"/>
  <c r="G62" i="1" s="1"/>
  <c r="G87" i="1"/>
  <c r="G85" i="1" s="1"/>
  <c r="G84" i="1" s="1"/>
  <c r="G95" i="1"/>
  <c r="G93" i="1" s="1"/>
  <c r="G105" i="1"/>
  <c r="G103" i="1" s="1"/>
  <c r="G115" i="1"/>
  <c r="G113" i="1" s="1"/>
  <c r="G30" i="1"/>
  <c r="G28" i="1" s="1"/>
  <c r="D10" i="1"/>
  <c r="D18" i="1"/>
  <c r="D38" i="1"/>
  <c r="G9" i="1" l="1"/>
  <c r="G159" i="1" s="1"/>
  <c r="D9" i="1"/>
  <c r="D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<sst xmlns="http://schemas.openxmlformats.org/spreadsheetml/2006/main" count="286" uniqueCount="213">
  <si>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</si>
  <si>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UNIVERSIDAD POLITECNICA DEL BICENTENARIO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</si>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</sst>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Font="1" applyBorder="1"/>
  </cellXfs>
  <cellStyles count="3">
    <cellStyle name="Millares" xfId="1" builtinId="3"/>
    <cellStyle name="Normal" xfId="0" builtinId="0"/>
    <cellStyle name="Normal 3" xfId="2" xr:uid="{8BA19CED-CABC-4E53-8126-95609B84F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5980-3254-4901-8BBB-C05E698C0FCB}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B10+B18+B189+B28+B38+B48+B58+B62+B71+B75</f>
        <v>55110088.74000001</v>
      </c>
      <c r="C9" s="11">
        <f t="shared" ref="C9:G9" si="0">C10+C18+C189+C28+C38+C48+C58+C62+C71+C75</f>
        <v>-370395.43999999959</v>
      </c>
      <c r="D9" s="11">
        <f t="shared" si="0"/>
        <v>54739693.299999997</v>
      </c>
      <c r="E9" s="11">
        <f t="shared" si="0"/>
        <v>44424722.829999998</v>
      </c>
      <c r="F9" s="11">
        <f t="shared" si="0"/>
        <v>43206594.579999998</v>
      </c>
      <c r="G9" s="11">
        <f t="shared" si="0"/>
        <v>10314970.470000001</v>
      </c>
    </row>
    <row r="10" spans="1:8">
      <c r="A10" s="12" t="s">
        <v>15</v>
      </c>
      <c r="B10" s="13">
        <f>SUM(B11:B17)</f>
        <v>32281745.650000006</v>
      </c>
      <c r="C10" s="13">
        <f t="shared" ref="C10:G10" si="1">SUM(C11:C17)</f>
        <v>59976.660000000222</v>
      </c>
      <c r="D10" s="13">
        <f t="shared" si="1"/>
        <v>32341722.309999999</v>
      </c>
      <c r="E10" s="13">
        <f t="shared" si="1"/>
        <v>28584337.84</v>
      </c>
      <c r="F10" s="13">
        <f t="shared" si="1"/>
        <v>28327291.879999999</v>
      </c>
      <c r="G10" s="13">
        <f t="shared" si="1"/>
        <v>3757384.4699999997</v>
      </c>
    </row>
    <row r="11" spans="1:8">
      <c r="A11" s="14" t="s">
        <v>16</v>
      </c>
      <c r="B11" s="15">
        <v>14138316.6</v>
      </c>
      <c r="C11" s="15">
        <v>-1021284.86</v>
      </c>
      <c r="D11" s="13">
        <f>B11+C11</f>
        <v>13117031.74</v>
      </c>
      <c r="E11" s="15">
        <v>12571090.57</v>
      </c>
      <c r="F11" s="15">
        <v>12314044.609999999</v>
      </c>
      <c r="G11" s="13">
        <f>D11-E11</f>
        <v>545941.16999999993</v>
      </c>
      <c r="H11" s="16" t="s">
        <v>17</v>
      </c>
    </row>
    <row r="12" spans="1:8">
      <c r="A12" s="14" t="s">
        <v>18</v>
      </c>
      <c r="B12" s="15">
        <v>8312797.7000000002</v>
      </c>
      <c r="C12" s="15">
        <v>-773045.58</v>
      </c>
      <c r="D12" s="13">
        <f t="shared" ref="D12:D17" si="2">B12+C12</f>
        <v>7539752.1200000001</v>
      </c>
      <c r="E12" s="15">
        <v>7163147.2999999998</v>
      </c>
      <c r="F12" s="15">
        <v>7163147.2999999998</v>
      </c>
      <c r="G12" s="13">
        <f t="shared" ref="G12:G17" si="3">D12-E12</f>
        <v>376604.8200000003</v>
      </c>
      <c r="H12" s="16" t="s">
        <v>19</v>
      </c>
    </row>
    <row r="13" spans="1:8">
      <c r="A13" s="14" t="s">
        <v>20</v>
      </c>
      <c r="B13" s="15">
        <v>4964067.26</v>
      </c>
      <c r="C13" s="15">
        <v>244779.64</v>
      </c>
      <c r="D13" s="13">
        <f t="shared" si="2"/>
        <v>5208846.8999999994</v>
      </c>
      <c r="E13" s="15">
        <v>2827687.14</v>
      </c>
      <c r="F13" s="15">
        <v>2827687.14</v>
      </c>
      <c r="G13" s="13">
        <f t="shared" si="3"/>
        <v>2381159.7599999993</v>
      </c>
      <c r="H13" s="16" t="s">
        <v>21</v>
      </c>
    </row>
    <row r="14" spans="1:8">
      <c r="A14" s="14" t="s">
        <v>22</v>
      </c>
      <c r="B14" s="15">
        <v>3600074.74</v>
      </c>
      <c r="C14" s="15">
        <v>1547316.79</v>
      </c>
      <c r="D14" s="13">
        <f t="shared" si="2"/>
        <v>5147391.53</v>
      </c>
      <c r="E14" s="15">
        <v>4742823.67</v>
      </c>
      <c r="F14" s="15">
        <v>4742823.67</v>
      </c>
      <c r="G14" s="13">
        <f t="shared" si="3"/>
        <v>404567.86000000034</v>
      </c>
      <c r="H14" s="16" t="s">
        <v>23</v>
      </c>
    </row>
    <row r="15" spans="1:8">
      <c r="A15" s="14" t="s">
        <v>24</v>
      </c>
      <c r="B15" s="15">
        <v>1266489.3500000001</v>
      </c>
      <c r="C15" s="15">
        <v>62210.67</v>
      </c>
      <c r="D15" s="13">
        <f t="shared" si="2"/>
        <v>1328700.02</v>
      </c>
      <c r="E15" s="15">
        <v>1279589.1599999999</v>
      </c>
      <c r="F15" s="15">
        <v>1279589.1599999999</v>
      </c>
      <c r="G15" s="13">
        <f t="shared" si="3"/>
        <v>49110.860000000102</v>
      </c>
      <c r="H15" s="16" t="s">
        <v>25</v>
      </c>
    </row>
    <row r="16" spans="1:8">
      <c r="A16" s="14" t="s">
        <v>26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  <c r="H16" s="16" t="s">
        <v>27</v>
      </c>
    </row>
    <row r="17" spans="1:8">
      <c r="A17" s="14" t="s">
        <v>28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3"/>
        <v>0</v>
      </c>
      <c r="H17" s="16" t="s">
        <v>29</v>
      </c>
    </row>
    <row r="18" spans="1:8">
      <c r="A18" s="12" t="s">
        <v>30</v>
      </c>
      <c r="B18" s="13">
        <f>SUM(B19:B27)</f>
        <v>3813717.2</v>
      </c>
      <c r="C18" s="13">
        <f t="shared" ref="C18:G18" si="4">SUM(C19:C27)</f>
        <v>-526646.34999999986</v>
      </c>
      <c r="D18" s="13">
        <f t="shared" si="4"/>
        <v>3287070.8499999996</v>
      </c>
      <c r="E18" s="13">
        <f t="shared" si="4"/>
        <v>1984331.4899999998</v>
      </c>
      <c r="F18" s="13">
        <f t="shared" si="4"/>
        <v>1778118.26</v>
      </c>
      <c r="G18" s="13">
        <f t="shared" si="4"/>
        <v>1302739.3599999999</v>
      </c>
    </row>
    <row r="19" spans="1:8">
      <c r="A19" s="14" t="s">
        <v>31</v>
      </c>
      <c r="B19" s="15">
        <v>1681817.2</v>
      </c>
      <c r="C19" s="15">
        <v>-532676.5</v>
      </c>
      <c r="D19" s="13">
        <f t="shared" ref="D19:D27" si="5">B19+C19</f>
        <v>1149140.7</v>
      </c>
      <c r="E19" s="15">
        <v>865237.11</v>
      </c>
      <c r="F19" s="15">
        <v>683811.61</v>
      </c>
      <c r="G19" s="13">
        <f t="shared" ref="G19:G27" si="6">D19-E19</f>
        <v>283903.58999999997</v>
      </c>
      <c r="H19" s="16" t="s">
        <v>32</v>
      </c>
    </row>
    <row r="20" spans="1:8">
      <c r="A20" s="14" t="s">
        <v>33</v>
      </c>
      <c r="B20" s="15">
        <v>106600</v>
      </c>
      <c r="C20" s="15">
        <v>8119.3</v>
      </c>
      <c r="D20" s="13">
        <f t="shared" si="5"/>
        <v>114719.3</v>
      </c>
      <c r="E20" s="15">
        <v>79908.84</v>
      </c>
      <c r="F20" s="15">
        <v>79908.84</v>
      </c>
      <c r="G20" s="13">
        <f t="shared" si="6"/>
        <v>34810.460000000006</v>
      </c>
      <c r="H20" s="16" t="s">
        <v>34</v>
      </c>
    </row>
    <row r="21" spans="1:8">
      <c r="A21" s="14" t="s">
        <v>35</v>
      </c>
      <c r="B21" s="15">
        <v>500</v>
      </c>
      <c r="C21" s="15">
        <v>488.9</v>
      </c>
      <c r="D21" s="13">
        <f t="shared" si="5"/>
        <v>988.9</v>
      </c>
      <c r="E21" s="15">
        <v>988.9</v>
      </c>
      <c r="F21" s="15">
        <v>988.9</v>
      </c>
      <c r="G21" s="13">
        <f t="shared" si="6"/>
        <v>0</v>
      </c>
      <c r="H21" s="16" t="s">
        <v>36</v>
      </c>
    </row>
    <row r="22" spans="1:8">
      <c r="A22" s="14" t="s">
        <v>37</v>
      </c>
      <c r="B22" s="15">
        <v>650310</v>
      </c>
      <c r="C22" s="15">
        <v>-219540.35</v>
      </c>
      <c r="D22" s="13">
        <f t="shared" si="5"/>
        <v>430769.65</v>
      </c>
      <c r="E22" s="15">
        <v>193915.81</v>
      </c>
      <c r="F22" s="15">
        <v>193915.81</v>
      </c>
      <c r="G22" s="13">
        <f t="shared" si="6"/>
        <v>236853.84000000003</v>
      </c>
      <c r="H22" s="16" t="s">
        <v>38</v>
      </c>
    </row>
    <row r="23" spans="1:8">
      <c r="A23" s="14" t="s">
        <v>39</v>
      </c>
      <c r="B23" s="15">
        <v>209900</v>
      </c>
      <c r="C23" s="15">
        <v>-3921</v>
      </c>
      <c r="D23" s="13">
        <f t="shared" si="5"/>
        <v>205979</v>
      </c>
      <c r="E23" s="15">
        <v>35711.17</v>
      </c>
      <c r="F23" s="15">
        <v>35711.17</v>
      </c>
      <c r="G23" s="13">
        <f t="shared" si="6"/>
        <v>170267.83000000002</v>
      </c>
      <c r="H23" s="16" t="s">
        <v>40</v>
      </c>
    </row>
    <row r="24" spans="1:8">
      <c r="A24" s="14" t="s">
        <v>41</v>
      </c>
      <c r="B24" s="15">
        <v>524690</v>
      </c>
      <c r="C24" s="15">
        <v>0</v>
      </c>
      <c r="D24" s="13">
        <f t="shared" si="5"/>
        <v>524690</v>
      </c>
      <c r="E24" s="15">
        <v>421085.89</v>
      </c>
      <c r="F24" s="15">
        <v>397798.16</v>
      </c>
      <c r="G24" s="13">
        <f t="shared" si="6"/>
        <v>103604.10999999999</v>
      </c>
      <c r="H24" s="16" t="s">
        <v>42</v>
      </c>
    </row>
    <row r="25" spans="1:8">
      <c r="A25" s="14" t="s">
        <v>43</v>
      </c>
      <c r="B25" s="15">
        <v>323050</v>
      </c>
      <c r="C25" s="15">
        <v>34000</v>
      </c>
      <c r="D25" s="13">
        <f t="shared" si="5"/>
        <v>357050</v>
      </c>
      <c r="E25" s="15">
        <v>24644.6</v>
      </c>
      <c r="F25" s="15">
        <v>24644.6</v>
      </c>
      <c r="G25" s="13">
        <f t="shared" si="6"/>
        <v>332405.40000000002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  <c r="H26" s="16" t="s">
        <v>46</v>
      </c>
    </row>
    <row r="27" spans="1:8">
      <c r="A27" s="14" t="s">
        <v>47</v>
      </c>
      <c r="B27" s="15">
        <v>316850</v>
      </c>
      <c r="C27" s="15">
        <v>186883.3</v>
      </c>
      <c r="D27" s="13">
        <f t="shared" si="5"/>
        <v>503733.3</v>
      </c>
      <c r="E27" s="15">
        <v>362839.17</v>
      </c>
      <c r="F27" s="15">
        <v>361339.17</v>
      </c>
      <c r="G27" s="13">
        <f t="shared" si="6"/>
        <v>140894.13</v>
      </c>
      <c r="H27" s="16" t="s">
        <v>48</v>
      </c>
    </row>
    <row r="28" spans="1:8">
      <c r="A28" s="12" t="s">
        <v>49</v>
      </c>
      <c r="B28" s="13">
        <f>SUM(B29:B37)</f>
        <v>15465185.890000001</v>
      </c>
      <c r="C28" s="13">
        <f t="shared" ref="C28:G28" si="7">SUM(C29:C37)</f>
        <v>-579718.14999999991</v>
      </c>
      <c r="D28" s="13">
        <f t="shared" si="7"/>
        <v>14885467.74</v>
      </c>
      <c r="E28" s="13">
        <f t="shared" si="7"/>
        <v>12323943.430000002</v>
      </c>
      <c r="F28" s="13">
        <f t="shared" si="7"/>
        <v>11578474.369999999</v>
      </c>
      <c r="G28" s="13">
        <f t="shared" si="7"/>
        <v>2561524.3100000005</v>
      </c>
    </row>
    <row r="29" spans="1:8">
      <c r="A29" s="14" t="s">
        <v>50</v>
      </c>
      <c r="B29" s="15">
        <v>1745450</v>
      </c>
      <c r="C29" s="15">
        <v>-591445.80000000005</v>
      </c>
      <c r="D29" s="13">
        <f t="shared" ref="D29:D82" si="8">B29+C29</f>
        <v>1154004.2</v>
      </c>
      <c r="E29" s="15">
        <v>1102185.0900000001</v>
      </c>
      <c r="F29" s="15">
        <v>1102185.0900000001</v>
      </c>
      <c r="G29" s="13">
        <f t="shared" ref="G29:G37" si="9">D29-E29</f>
        <v>51819.10999999987</v>
      </c>
      <c r="H29" s="16" t="s">
        <v>51</v>
      </c>
    </row>
    <row r="30" spans="1:8">
      <c r="A30" s="14" t="s">
        <v>52</v>
      </c>
      <c r="B30" s="15">
        <v>1977137.99</v>
      </c>
      <c r="C30" s="15">
        <v>-346839.71</v>
      </c>
      <c r="D30" s="13">
        <f t="shared" si="8"/>
        <v>1630298.28</v>
      </c>
      <c r="E30" s="15">
        <v>1030630.45</v>
      </c>
      <c r="F30" s="15">
        <v>799009.45</v>
      </c>
      <c r="G30" s="13">
        <f t="shared" si="9"/>
        <v>599667.83000000007</v>
      </c>
      <c r="H30" s="16" t="s">
        <v>53</v>
      </c>
    </row>
    <row r="31" spans="1:8">
      <c r="A31" s="14" t="s">
        <v>54</v>
      </c>
      <c r="B31" s="15">
        <v>4784480.34</v>
      </c>
      <c r="C31" s="15">
        <v>-879785.25</v>
      </c>
      <c r="D31" s="13">
        <f t="shared" si="8"/>
        <v>3904695.09</v>
      </c>
      <c r="E31" s="15">
        <v>3123054.08</v>
      </c>
      <c r="F31" s="15">
        <v>2926540.11</v>
      </c>
      <c r="G31" s="13">
        <f t="shared" si="9"/>
        <v>781641.00999999978</v>
      </c>
      <c r="H31" s="16" t="s">
        <v>55</v>
      </c>
    </row>
    <row r="32" spans="1:8">
      <c r="A32" s="14" t="s">
        <v>56</v>
      </c>
      <c r="B32" s="15">
        <v>229081.38</v>
      </c>
      <c r="C32" s="15">
        <v>46138</v>
      </c>
      <c r="D32" s="13">
        <f t="shared" si="8"/>
        <v>275219.38</v>
      </c>
      <c r="E32" s="15">
        <v>78463.039999999994</v>
      </c>
      <c r="F32" s="15">
        <v>78463.039999999994</v>
      </c>
      <c r="G32" s="13">
        <f t="shared" si="9"/>
        <v>196756.34000000003</v>
      </c>
      <c r="H32" s="16" t="s">
        <v>57</v>
      </c>
    </row>
    <row r="33" spans="1:8">
      <c r="A33" s="14" t="s">
        <v>58</v>
      </c>
      <c r="B33" s="15">
        <v>4925976.57</v>
      </c>
      <c r="C33" s="15">
        <v>372327.95</v>
      </c>
      <c r="D33" s="13">
        <f t="shared" si="8"/>
        <v>5298304.5200000005</v>
      </c>
      <c r="E33" s="15">
        <v>4774432.05</v>
      </c>
      <c r="F33" s="15">
        <v>4457097.96</v>
      </c>
      <c r="G33" s="13">
        <f t="shared" si="9"/>
        <v>523872.47000000067</v>
      </c>
      <c r="H33" s="16" t="s">
        <v>59</v>
      </c>
    </row>
    <row r="34" spans="1:8">
      <c r="A34" s="14" t="s">
        <v>60</v>
      </c>
      <c r="B34" s="15">
        <v>935000</v>
      </c>
      <c r="C34" s="15">
        <v>-823848.69</v>
      </c>
      <c r="D34" s="13">
        <f t="shared" si="8"/>
        <v>111151.31000000006</v>
      </c>
      <c r="E34" s="15">
        <v>72686.75</v>
      </c>
      <c r="F34" s="15">
        <v>72686.75</v>
      </c>
      <c r="G34" s="13">
        <f t="shared" si="9"/>
        <v>38464.560000000056</v>
      </c>
      <c r="H34" s="16" t="s">
        <v>61</v>
      </c>
    </row>
    <row r="35" spans="1:8">
      <c r="A35" s="14" t="s">
        <v>62</v>
      </c>
      <c r="B35" s="15">
        <v>182906.87</v>
      </c>
      <c r="C35" s="15">
        <v>134210.79</v>
      </c>
      <c r="D35" s="13">
        <f t="shared" si="8"/>
        <v>317117.66000000003</v>
      </c>
      <c r="E35" s="15">
        <v>177198.19</v>
      </c>
      <c r="F35" s="15">
        <v>177198.19</v>
      </c>
      <c r="G35" s="13">
        <f t="shared" si="9"/>
        <v>139919.47000000003</v>
      </c>
      <c r="H35" s="16" t="s">
        <v>63</v>
      </c>
    </row>
    <row r="36" spans="1:8">
      <c r="A36" s="14" t="s">
        <v>64</v>
      </c>
      <c r="B36" s="15">
        <v>626852.74</v>
      </c>
      <c r="C36" s="15">
        <v>324097.62</v>
      </c>
      <c r="D36" s="13">
        <f t="shared" si="8"/>
        <v>950950.36</v>
      </c>
      <c r="E36" s="15">
        <v>753223.04</v>
      </c>
      <c r="F36" s="15">
        <v>753223.04</v>
      </c>
      <c r="G36" s="13">
        <f t="shared" si="9"/>
        <v>197727.31999999995</v>
      </c>
      <c r="H36" s="16" t="s">
        <v>65</v>
      </c>
    </row>
    <row r="37" spans="1:8">
      <c r="A37" s="14" t="s">
        <v>66</v>
      </c>
      <c r="B37" s="15">
        <v>58300</v>
      </c>
      <c r="C37" s="15">
        <v>1185426.94</v>
      </c>
      <c r="D37" s="13">
        <f t="shared" si="8"/>
        <v>1243726.94</v>
      </c>
      <c r="E37" s="15">
        <v>1212070.74</v>
      </c>
      <c r="F37" s="15">
        <v>1212070.74</v>
      </c>
      <c r="G37" s="13">
        <f t="shared" si="9"/>
        <v>31656.199999999953</v>
      </c>
      <c r="H37" s="16" t="s">
        <v>67</v>
      </c>
    </row>
    <row r="38" spans="1:8">
      <c r="A38" s="12" t="s">
        <v>68</v>
      </c>
      <c r="B38" s="13">
        <f>SUM(B39:B47)</f>
        <v>1837280</v>
      </c>
      <c r="C38" s="13">
        <f t="shared" ref="C38:G38" si="10">SUM(C39:C47)</f>
        <v>115532.53</v>
      </c>
      <c r="D38" s="13">
        <f t="shared" si="10"/>
        <v>1952812.53</v>
      </c>
      <c r="E38" s="13">
        <f t="shared" si="10"/>
        <v>976764.79</v>
      </c>
      <c r="F38" s="13">
        <f t="shared" si="10"/>
        <v>976764.79</v>
      </c>
      <c r="G38" s="13">
        <f t="shared" si="10"/>
        <v>976047.74</v>
      </c>
    </row>
    <row r="39" spans="1:8">
      <c r="A39" s="14" t="s">
        <v>69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  <c r="H41" s="16" t="s">
        <v>74</v>
      </c>
    </row>
    <row r="42" spans="1:8">
      <c r="A42" s="14" t="s">
        <v>75</v>
      </c>
      <c r="B42" s="15">
        <v>1837280</v>
      </c>
      <c r="C42" s="15">
        <v>115532.53</v>
      </c>
      <c r="D42" s="13">
        <f t="shared" si="8"/>
        <v>1952812.53</v>
      </c>
      <c r="E42" s="15">
        <v>976764.79</v>
      </c>
      <c r="F42" s="15">
        <v>976764.79</v>
      </c>
      <c r="G42" s="13">
        <f t="shared" si="11"/>
        <v>976047.74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  <c r="H47" s="16" t="s">
        <v>84</v>
      </c>
    </row>
    <row r="48" spans="1:8">
      <c r="A48" s="12" t="s">
        <v>85</v>
      </c>
      <c r="B48" s="13">
        <f>SUM(B49:B57)</f>
        <v>1712160</v>
      </c>
      <c r="C48" s="13">
        <f t="shared" ref="C48:G48" si="12">SUM(C49:C57)</f>
        <v>-133868</v>
      </c>
      <c r="D48" s="13">
        <f t="shared" si="12"/>
        <v>1578292</v>
      </c>
      <c r="E48" s="13">
        <f t="shared" si="12"/>
        <v>555345.28</v>
      </c>
      <c r="F48" s="13">
        <f t="shared" si="12"/>
        <v>545945.28</v>
      </c>
      <c r="G48" s="13">
        <f t="shared" si="12"/>
        <v>1022946.7200000001</v>
      </c>
    </row>
    <row r="49" spans="1:8">
      <c r="A49" s="14" t="s">
        <v>86</v>
      </c>
      <c r="B49" s="15">
        <v>740660</v>
      </c>
      <c r="C49" s="15">
        <v>-133868</v>
      </c>
      <c r="D49" s="13">
        <f t="shared" si="8"/>
        <v>606792</v>
      </c>
      <c r="E49" s="15">
        <v>141885.45000000001</v>
      </c>
      <c r="F49" s="15">
        <v>132485.45000000001</v>
      </c>
      <c r="G49" s="13">
        <f t="shared" ref="G49:G57" si="13">D49-E49</f>
        <v>464906.55</v>
      </c>
      <c r="H49" s="16" t="s">
        <v>87</v>
      </c>
    </row>
    <row r="50" spans="1:8">
      <c r="A50" s="14" t="s">
        <v>88</v>
      </c>
      <c r="B50" s="15">
        <v>527000</v>
      </c>
      <c r="C50" s="15">
        <v>0</v>
      </c>
      <c r="D50" s="13">
        <f t="shared" si="8"/>
        <v>527000</v>
      </c>
      <c r="E50" s="15">
        <v>210545.22</v>
      </c>
      <c r="F50" s="15">
        <v>210545.22</v>
      </c>
      <c r="G50" s="13">
        <f t="shared" si="13"/>
        <v>316454.78000000003</v>
      </c>
      <c r="H50" s="16" t="s">
        <v>89</v>
      </c>
    </row>
    <row r="51" spans="1:8">
      <c r="A51" s="14" t="s">
        <v>90</v>
      </c>
      <c r="B51" s="13">
        <v>0</v>
      </c>
      <c r="C51" s="13">
        <v>0</v>
      </c>
      <c r="D51" s="13">
        <f t="shared" si="8"/>
        <v>0</v>
      </c>
      <c r="E51" s="13">
        <v>0</v>
      </c>
      <c r="F51" s="13">
        <v>0</v>
      </c>
      <c r="G51" s="13">
        <f t="shared" si="13"/>
        <v>0</v>
      </c>
      <c r="H51" s="16" t="s">
        <v>91</v>
      </c>
    </row>
    <row r="52" spans="1:8">
      <c r="A52" s="14" t="s">
        <v>92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13"/>
        <v>0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  <c r="H53" s="16" t="s">
        <v>95</v>
      </c>
    </row>
    <row r="54" spans="1:8">
      <c r="A54" s="14" t="s">
        <v>96</v>
      </c>
      <c r="B54" s="15">
        <v>444500</v>
      </c>
      <c r="C54" s="15">
        <v>0</v>
      </c>
      <c r="D54" s="13">
        <f t="shared" si="8"/>
        <v>444500</v>
      </c>
      <c r="E54" s="15">
        <v>202914.61</v>
      </c>
      <c r="F54" s="15">
        <v>202914.61</v>
      </c>
      <c r="G54" s="13">
        <f t="shared" si="13"/>
        <v>241585.39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  <c r="H57" s="16" t="s">
        <v>103</v>
      </c>
    </row>
    <row r="58" spans="1:8">
      <c r="A58" s="12" t="s">
        <v>104</v>
      </c>
      <c r="B58" s="13">
        <f>SUM(B59:B61)</f>
        <v>0</v>
      </c>
      <c r="C58" s="13">
        <f t="shared" ref="C58:G58" si="14">SUM(C59:C61)</f>
        <v>694327.87</v>
      </c>
      <c r="D58" s="13">
        <f t="shared" si="14"/>
        <v>694327.87</v>
      </c>
      <c r="E58" s="13">
        <f t="shared" si="14"/>
        <v>0</v>
      </c>
      <c r="F58" s="13">
        <f t="shared" si="14"/>
        <v>0</v>
      </c>
      <c r="G58" s="13">
        <f t="shared" si="14"/>
        <v>694327.87</v>
      </c>
    </row>
    <row r="59" spans="1:8">
      <c r="A59" s="14" t="s">
        <v>105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  <c r="H59" s="16" t="s">
        <v>106</v>
      </c>
    </row>
    <row r="60" spans="1:8">
      <c r="A60" s="14" t="s">
        <v>107</v>
      </c>
      <c r="B60" s="15">
        <v>0</v>
      </c>
      <c r="C60" s="15">
        <v>694327.87</v>
      </c>
      <c r="D60" s="13">
        <f t="shared" si="8"/>
        <v>694327.87</v>
      </c>
      <c r="E60" s="15">
        <v>0</v>
      </c>
      <c r="F60" s="15">
        <v>0</v>
      </c>
      <c r="G60" s="13">
        <f t="shared" si="15"/>
        <v>694327.87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  <c r="H61" s="16" t="s">
        <v>110</v>
      </c>
    </row>
    <row r="62" spans="1:8">
      <c r="A62" s="12" t="s">
        <v>111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8">
      <c r="A63" s="14" t="s">
        <v>112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  <c r="H69" s="16" t="s">
        <v>124</v>
      </c>
    </row>
    <row r="70" spans="1:8">
      <c r="A70" s="14" t="s">
        <v>125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>
      <c r="A72" s="14" t="s">
        <v>128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18227548</v>
      </c>
      <c r="C84" s="11">
        <f t="shared" ref="C84:G84" si="22">C85+C93+C103+C113+C123+C133+C137+C146+C150</f>
        <v>3116143.14</v>
      </c>
      <c r="D84" s="11">
        <f t="shared" si="22"/>
        <v>21343691.140000001</v>
      </c>
      <c r="E84" s="11">
        <f t="shared" si="22"/>
        <v>18194991.800000001</v>
      </c>
      <c r="F84" s="11">
        <f t="shared" si="22"/>
        <v>17964691.580000002</v>
      </c>
      <c r="G84" s="11">
        <f t="shared" si="22"/>
        <v>3148699.3400000008</v>
      </c>
    </row>
    <row r="85" spans="1:8">
      <c r="A85" s="12" t="s">
        <v>15</v>
      </c>
      <c r="B85" s="13">
        <f>SUM(B86:B92)</f>
        <v>18173686</v>
      </c>
      <c r="C85" s="13">
        <f t="shared" ref="C85:G85" si="23">SUM(C86:C92)</f>
        <v>881173.77</v>
      </c>
      <c r="D85" s="13">
        <f t="shared" si="23"/>
        <v>19054859.770000003</v>
      </c>
      <c r="E85" s="13">
        <f t="shared" si="23"/>
        <v>17712184.630000003</v>
      </c>
      <c r="F85" s="13">
        <f t="shared" si="23"/>
        <v>17593387.450000003</v>
      </c>
      <c r="G85" s="13">
        <f t="shared" si="23"/>
        <v>1342675.1400000006</v>
      </c>
    </row>
    <row r="86" spans="1:8">
      <c r="A86" s="14" t="s">
        <v>16</v>
      </c>
      <c r="B86" s="15">
        <v>8500986.4000000004</v>
      </c>
      <c r="C86" s="15">
        <v>-650060.80000000005</v>
      </c>
      <c r="D86" s="13">
        <f t="shared" ref="D86:D92" si="24">B86+C86</f>
        <v>7850925.6000000006</v>
      </c>
      <c r="E86" s="15">
        <v>7627205.8700000001</v>
      </c>
      <c r="F86" s="15">
        <v>7508408.6900000004</v>
      </c>
      <c r="G86" s="13">
        <f t="shared" ref="G86:G92" si="25">D86-E86</f>
        <v>223719.73000000045</v>
      </c>
      <c r="H86" s="16" t="s">
        <v>150</v>
      </c>
    </row>
    <row r="87" spans="1:8">
      <c r="A87" s="14" t="s">
        <v>18</v>
      </c>
      <c r="B87" s="15">
        <v>4030243.8</v>
      </c>
      <c r="C87" s="15">
        <v>965474.01</v>
      </c>
      <c r="D87" s="13">
        <f t="shared" si="24"/>
        <v>4995717.8099999996</v>
      </c>
      <c r="E87" s="15">
        <v>4765738.59</v>
      </c>
      <c r="F87" s="15">
        <v>4765738.59</v>
      </c>
      <c r="G87" s="13">
        <f t="shared" si="25"/>
        <v>229979.21999999974</v>
      </c>
      <c r="H87" s="16" t="s">
        <v>151</v>
      </c>
    </row>
    <row r="88" spans="1:8">
      <c r="A88" s="14" t="s">
        <v>20</v>
      </c>
      <c r="B88" s="15">
        <v>2004009.55</v>
      </c>
      <c r="C88" s="15">
        <v>288559.32</v>
      </c>
      <c r="D88" s="13">
        <f t="shared" si="24"/>
        <v>2292568.87</v>
      </c>
      <c r="E88" s="15">
        <v>2021570.71</v>
      </c>
      <c r="F88" s="15">
        <v>2021570.71</v>
      </c>
      <c r="G88" s="13">
        <f t="shared" si="25"/>
        <v>270998.16000000015</v>
      </c>
      <c r="H88" s="16" t="s">
        <v>152</v>
      </c>
    </row>
    <row r="89" spans="1:8">
      <c r="A89" s="14" t="s">
        <v>22</v>
      </c>
      <c r="B89" s="15">
        <v>2544981.71</v>
      </c>
      <c r="C89" s="15">
        <v>311343.64</v>
      </c>
      <c r="D89" s="13">
        <f t="shared" si="24"/>
        <v>2856325.35</v>
      </c>
      <c r="E89" s="15">
        <v>2412256.48</v>
      </c>
      <c r="F89" s="15">
        <v>2412256.48</v>
      </c>
      <c r="G89" s="13">
        <f t="shared" si="25"/>
        <v>444068.87000000011</v>
      </c>
      <c r="H89" s="16" t="s">
        <v>153</v>
      </c>
    </row>
    <row r="90" spans="1:8">
      <c r="A90" s="14" t="s">
        <v>24</v>
      </c>
      <c r="B90" s="15">
        <v>1093464.54</v>
      </c>
      <c r="C90" s="15">
        <v>-34142.400000000001</v>
      </c>
      <c r="D90" s="13">
        <f t="shared" si="24"/>
        <v>1059322.1400000001</v>
      </c>
      <c r="E90" s="15">
        <v>885412.98</v>
      </c>
      <c r="F90" s="15">
        <v>885412.98</v>
      </c>
      <c r="G90" s="13">
        <f t="shared" si="25"/>
        <v>173909.16000000015</v>
      </c>
      <c r="H90" s="16" t="s">
        <v>154</v>
      </c>
    </row>
    <row r="91" spans="1:8">
      <c r="A91" s="14" t="s">
        <v>26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  <c r="H91" s="16" t="s">
        <v>155</v>
      </c>
    </row>
    <row r="92" spans="1:8">
      <c r="A92" s="14" t="s">
        <v>28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  <c r="H92" s="16" t="s">
        <v>156</v>
      </c>
    </row>
    <row r="93" spans="1:8">
      <c r="A93" s="12" t="s">
        <v>30</v>
      </c>
      <c r="B93" s="13">
        <f>SUM(B94:B102)</f>
        <v>53862</v>
      </c>
      <c r="C93" s="13">
        <f t="shared" ref="C93:G93" si="26">SUM(C94:C102)</f>
        <v>163873.84</v>
      </c>
      <c r="D93" s="13">
        <f t="shared" si="26"/>
        <v>217735.84</v>
      </c>
      <c r="E93" s="13">
        <f t="shared" si="26"/>
        <v>36159.24</v>
      </c>
      <c r="F93" s="13">
        <f t="shared" si="26"/>
        <v>0</v>
      </c>
      <c r="G93" s="13">
        <f t="shared" si="26"/>
        <v>181576.6</v>
      </c>
    </row>
    <row r="94" spans="1:8">
      <c r="A94" s="14" t="s">
        <v>31</v>
      </c>
      <c r="B94" s="15">
        <v>53862</v>
      </c>
      <c r="C94" s="15">
        <v>65873.84</v>
      </c>
      <c r="D94" s="13">
        <f t="shared" ref="D94:D102" si="27">B94+C94</f>
        <v>119735.84</v>
      </c>
      <c r="E94" s="15">
        <v>36159.24</v>
      </c>
      <c r="F94" s="15">
        <v>0</v>
      </c>
      <c r="G94" s="13">
        <f t="shared" ref="G94:G102" si="28">D94-E94</f>
        <v>83576.600000000006</v>
      </c>
      <c r="H94" s="16" t="s">
        <v>157</v>
      </c>
    </row>
    <row r="95" spans="1:8">
      <c r="A95" s="14" t="s">
        <v>33</v>
      </c>
      <c r="B95" s="15">
        <v>0</v>
      </c>
      <c r="C95" s="15">
        <v>3000</v>
      </c>
      <c r="D95" s="13">
        <f t="shared" si="27"/>
        <v>3000</v>
      </c>
      <c r="E95" s="15">
        <v>0</v>
      </c>
      <c r="F95" s="15">
        <v>0</v>
      </c>
      <c r="G95" s="13">
        <f t="shared" si="28"/>
        <v>3000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  <c r="H96" s="16" t="s">
        <v>159</v>
      </c>
    </row>
    <row r="97" spans="1:8">
      <c r="A97" s="14" t="s">
        <v>37</v>
      </c>
      <c r="B97" s="15">
        <v>0</v>
      </c>
      <c r="C97" s="15">
        <v>95000</v>
      </c>
      <c r="D97" s="13">
        <f t="shared" si="27"/>
        <v>95000</v>
      </c>
      <c r="E97" s="15">
        <v>0</v>
      </c>
      <c r="F97" s="15">
        <v>0</v>
      </c>
      <c r="G97" s="13">
        <f t="shared" si="28"/>
        <v>95000</v>
      </c>
      <c r="H97" s="16" t="s">
        <v>160</v>
      </c>
    </row>
    <row r="98" spans="1:8">
      <c r="A98" s="21" t="s">
        <v>39</v>
      </c>
      <c r="B98" s="13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  <c r="H98" s="16" t="s">
        <v>161</v>
      </c>
    </row>
    <row r="99" spans="1:8">
      <c r="A99" s="14" t="s">
        <v>41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  <c r="H99" s="16" t="s">
        <v>162</v>
      </c>
    </row>
    <row r="100" spans="1:8">
      <c r="A100" s="14" t="s">
        <v>43</v>
      </c>
      <c r="B100" s="13">
        <v>0</v>
      </c>
      <c r="C100" s="13">
        <v>0</v>
      </c>
      <c r="D100" s="13">
        <f t="shared" si="27"/>
        <v>0</v>
      </c>
      <c r="E100" s="13">
        <v>0</v>
      </c>
      <c r="F100" s="13">
        <v>0</v>
      </c>
      <c r="G100" s="13">
        <f t="shared" si="28"/>
        <v>0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  <c r="H101" s="16" t="s">
        <v>164</v>
      </c>
    </row>
    <row r="102" spans="1:8">
      <c r="A102" s="14" t="s">
        <v>47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  <c r="H102" s="16" t="s">
        <v>165</v>
      </c>
    </row>
    <row r="103" spans="1:8">
      <c r="A103" s="12" t="s">
        <v>49</v>
      </c>
      <c r="B103" s="13">
        <f>SUM(B104:B112)</f>
        <v>0</v>
      </c>
      <c r="C103" s="13">
        <f t="shared" ref="C103:G103" si="29">SUM(C104:C112)</f>
        <v>1118629.49</v>
      </c>
      <c r="D103" s="13">
        <f t="shared" si="29"/>
        <v>1118629.49</v>
      </c>
      <c r="E103" s="13">
        <f t="shared" si="29"/>
        <v>446647.93</v>
      </c>
      <c r="F103" s="13">
        <f t="shared" si="29"/>
        <v>371304.13</v>
      </c>
      <c r="G103" s="13">
        <f t="shared" si="29"/>
        <v>671981.55999999994</v>
      </c>
    </row>
    <row r="104" spans="1:8">
      <c r="A104" s="14" t="s">
        <v>50</v>
      </c>
      <c r="B104" s="15">
        <v>0</v>
      </c>
      <c r="C104" s="15">
        <v>334136.25</v>
      </c>
      <c r="D104" s="13">
        <f t="shared" ref="D104:D112" si="30">B104+C104</f>
        <v>334136.25</v>
      </c>
      <c r="E104" s="15">
        <v>24559.94</v>
      </c>
      <c r="F104" s="15">
        <v>24559.94</v>
      </c>
      <c r="G104" s="13">
        <f t="shared" ref="G104:G112" si="31">D104-E104</f>
        <v>309576.31</v>
      </c>
      <c r="H104" s="16" t="s">
        <v>166</v>
      </c>
    </row>
    <row r="105" spans="1:8">
      <c r="A105" s="14" t="s">
        <v>52</v>
      </c>
      <c r="B105" s="15">
        <v>0</v>
      </c>
      <c r="C105" s="15">
        <v>164653.78</v>
      </c>
      <c r="D105" s="13">
        <f t="shared" si="30"/>
        <v>164653.78</v>
      </c>
      <c r="E105" s="15">
        <v>0</v>
      </c>
      <c r="F105" s="15">
        <v>0</v>
      </c>
      <c r="G105" s="13">
        <f t="shared" si="31"/>
        <v>164653.78</v>
      </c>
      <c r="H105" s="16" t="s">
        <v>167</v>
      </c>
    </row>
    <row r="106" spans="1:8">
      <c r="A106" s="14" t="s">
        <v>54</v>
      </c>
      <c r="B106" s="13">
        <v>0</v>
      </c>
      <c r="C106" s="13">
        <v>0</v>
      </c>
      <c r="D106" s="13">
        <f t="shared" si="30"/>
        <v>0</v>
      </c>
      <c r="E106" s="13">
        <v>0</v>
      </c>
      <c r="F106" s="13">
        <v>0</v>
      </c>
      <c r="G106" s="13">
        <f t="shared" si="31"/>
        <v>0</v>
      </c>
      <c r="H106" s="16" t="s">
        <v>168</v>
      </c>
    </row>
    <row r="107" spans="1:8">
      <c r="A107" s="14" t="s">
        <v>56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  <c r="H107" s="16" t="s">
        <v>169</v>
      </c>
    </row>
    <row r="108" spans="1:8">
      <c r="A108" s="14" t="s">
        <v>58</v>
      </c>
      <c r="B108" s="15">
        <v>0</v>
      </c>
      <c r="C108" s="15">
        <v>619839.46</v>
      </c>
      <c r="D108" s="13">
        <f t="shared" si="30"/>
        <v>619839.46</v>
      </c>
      <c r="E108" s="15">
        <v>422087.99</v>
      </c>
      <c r="F108" s="15">
        <v>346744.19</v>
      </c>
      <c r="G108" s="13">
        <f t="shared" si="31"/>
        <v>197751.46999999997</v>
      </c>
      <c r="H108" s="16" t="s">
        <v>170</v>
      </c>
    </row>
    <row r="109" spans="1:8">
      <c r="A109" s="14" t="s">
        <v>60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  <c r="H109" s="16" t="s">
        <v>171</v>
      </c>
    </row>
    <row r="110" spans="1:8">
      <c r="A110" s="14" t="s">
        <v>62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  <c r="H110" s="16" t="s">
        <v>172</v>
      </c>
    </row>
    <row r="111" spans="1:8">
      <c r="A111" s="14" t="s">
        <v>64</v>
      </c>
      <c r="B111" s="13">
        <v>0</v>
      </c>
      <c r="C111" s="13">
        <v>0</v>
      </c>
      <c r="D111" s="13">
        <f t="shared" si="30"/>
        <v>0</v>
      </c>
      <c r="E111" s="13">
        <v>0</v>
      </c>
      <c r="F111" s="13">
        <v>0</v>
      </c>
      <c r="G111" s="13">
        <f t="shared" si="31"/>
        <v>0</v>
      </c>
      <c r="H111" s="16" t="s">
        <v>173</v>
      </c>
    </row>
    <row r="112" spans="1:8">
      <c r="A112" s="14" t="s">
        <v>66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  <c r="H112" s="16" t="s">
        <v>174</v>
      </c>
    </row>
    <row r="113" spans="1:8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  <c r="H115" s="16" t="s">
        <v>176</v>
      </c>
    </row>
    <row r="116" spans="1:8">
      <c r="A116" s="14" t="s">
        <v>73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  <c r="H116" s="16" t="s">
        <v>177</v>
      </c>
    </row>
    <row r="117" spans="1:8">
      <c r="A117" s="14" t="s">
        <v>75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  <c r="H122" s="16" t="s">
        <v>181</v>
      </c>
    </row>
    <row r="123" spans="1:8">
      <c r="A123" s="12" t="s">
        <v>85</v>
      </c>
      <c r="B123" s="13">
        <f>SUM(B124:B132)</f>
        <v>0</v>
      </c>
      <c r="C123" s="13">
        <f t="shared" ref="C123:G123" si="35">SUM(C124:C132)</f>
        <v>0</v>
      </c>
      <c r="D123" s="13">
        <f t="shared" si="35"/>
        <v>0</v>
      </c>
      <c r="E123" s="13">
        <f t="shared" si="35"/>
        <v>0</v>
      </c>
      <c r="F123" s="13">
        <f t="shared" si="35"/>
        <v>0</v>
      </c>
      <c r="G123" s="13">
        <f t="shared" si="35"/>
        <v>0</v>
      </c>
    </row>
    <row r="124" spans="1:8">
      <c r="A124" s="14" t="s">
        <v>86</v>
      </c>
      <c r="B124" s="13">
        <v>0</v>
      </c>
      <c r="C124" s="13">
        <v>0</v>
      </c>
      <c r="D124" s="13">
        <f t="shared" ref="D124:D132" si="36">B124+C124</f>
        <v>0</v>
      </c>
      <c r="E124" s="13">
        <v>0</v>
      </c>
      <c r="F124" s="13">
        <v>0</v>
      </c>
      <c r="G124" s="13">
        <f t="shared" ref="G124:G132" si="37">D124-E124</f>
        <v>0</v>
      </c>
      <c r="H124" s="16" t="s">
        <v>182</v>
      </c>
    </row>
    <row r="125" spans="1:8">
      <c r="A125" s="14" t="s">
        <v>88</v>
      </c>
      <c r="B125" s="13">
        <v>0</v>
      </c>
      <c r="C125" s="13">
        <v>0</v>
      </c>
      <c r="D125" s="13">
        <f t="shared" si="36"/>
        <v>0</v>
      </c>
      <c r="E125" s="13">
        <v>0</v>
      </c>
      <c r="F125" s="13">
        <v>0</v>
      </c>
      <c r="G125" s="13">
        <f t="shared" si="37"/>
        <v>0</v>
      </c>
      <c r="H125" s="16" t="s">
        <v>183</v>
      </c>
    </row>
    <row r="126" spans="1:8">
      <c r="A126" s="14" t="s">
        <v>90</v>
      </c>
      <c r="B126" s="13">
        <v>0</v>
      </c>
      <c r="C126" s="13">
        <v>0</v>
      </c>
      <c r="D126" s="13">
        <f t="shared" si="36"/>
        <v>0</v>
      </c>
      <c r="E126" s="13">
        <v>0</v>
      </c>
      <c r="F126" s="13">
        <v>0</v>
      </c>
      <c r="G126" s="13">
        <f t="shared" si="37"/>
        <v>0</v>
      </c>
      <c r="H126" s="16" t="s">
        <v>184</v>
      </c>
    </row>
    <row r="127" spans="1:8">
      <c r="A127" s="14" t="s">
        <v>92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  <c r="H131" s="16" t="s">
        <v>189</v>
      </c>
    </row>
    <row r="132" spans="1:8">
      <c r="A132" s="14" t="s">
        <v>102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  <c r="H132" s="16" t="s">
        <v>190</v>
      </c>
    </row>
    <row r="133" spans="1:8">
      <c r="A133" s="12" t="s">
        <v>104</v>
      </c>
      <c r="B133" s="13">
        <f>SUM(B134:B136)</f>
        <v>0</v>
      </c>
      <c r="C133" s="13">
        <f t="shared" ref="C133:G133" si="38">SUM(C134:C136)</f>
        <v>952466.04</v>
      </c>
      <c r="D133" s="13">
        <f t="shared" si="38"/>
        <v>952466.04</v>
      </c>
      <c r="E133" s="13">
        <f t="shared" si="38"/>
        <v>0</v>
      </c>
      <c r="F133" s="13">
        <f t="shared" si="38"/>
        <v>0</v>
      </c>
      <c r="G133" s="13">
        <f t="shared" si="38"/>
        <v>952466.04</v>
      </c>
    </row>
    <row r="134" spans="1:8">
      <c r="A134" s="14" t="s">
        <v>105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  <c r="H134" s="16" t="s">
        <v>191</v>
      </c>
    </row>
    <row r="135" spans="1:8">
      <c r="A135" s="14" t="s">
        <v>107</v>
      </c>
      <c r="B135" s="15">
        <v>0</v>
      </c>
      <c r="C135" s="15">
        <v>952466.04</v>
      </c>
      <c r="D135" s="13">
        <f t="shared" si="39"/>
        <v>952466.04</v>
      </c>
      <c r="E135" s="15">
        <v>0</v>
      </c>
      <c r="F135" s="15">
        <v>0</v>
      </c>
      <c r="G135" s="13">
        <f t="shared" si="40"/>
        <v>952466.04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73337636.74000001</v>
      </c>
      <c r="C159" s="11">
        <f t="shared" ref="C159:G159" si="47">C9+C84</f>
        <v>2745747.7000000007</v>
      </c>
      <c r="D159" s="11">
        <f t="shared" si="47"/>
        <v>76083384.439999998</v>
      </c>
      <c r="E159" s="11">
        <f t="shared" si="47"/>
        <v>62619714.629999995</v>
      </c>
      <c r="F159" s="11">
        <f t="shared" si="47"/>
        <v>61171286.159999996</v>
      </c>
      <c r="G159" s="11">
        <f t="shared" si="47"/>
        <v>13463669.810000002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1">
      <c r="A161" s="26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2025-02-04T17:54:58Z</dcterms:created>
  <dcterms:modified xsi:type="dcterms:W3CDTF">2025-02-04T17:55:52Z</dcterms:modified>
</cp:coreProperties>
</file>