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2.-INFORMACION PRESUPUESTARIA\FORMATO DE ENVIO\"/>
    </mc:Choice>
  </mc:AlternateContent>
  <xr:revisionPtr revIDLastSave="0" documentId="13_ncr:1_{FD8A8240-C2FB-48D9-AEB1-94364E94A88D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6" i="4" l="1"/>
  <c r="G35" i="4" s="1"/>
  <c r="G33" i="4"/>
  <c r="G32" i="4"/>
  <c r="G31" i="4"/>
  <c r="G30" i="4"/>
  <c r="G27" i="4"/>
  <c r="G26" i="4"/>
  <c r="G25" i="4"/>
  <c r="G24" i="4"/>
  <c r="G23" i="4"/>
  <c r="G22" i="4"/>
  <c r="G21" i="4"/>
  <c r="G20" i="4"/>
  <c r="D36" i="4"/>
  <c r="D35" i="4" s="1"/>
  <c r="D33" i="4"/>
  <c r="D32" i="4"/>
  <c r="D31" i="4"/>
  <c r="D30" i="4"/>
  <c r="D27" i="4"/>
  <c r="D26" i="4"/>
  <c r="D25" i="4"/>
  <c r="D24" i="4"/>
  <c r="D23" i="4"/>
  <c r="D22" i="4"/>
  <c r="D21" i="4"/>
  <c r="D20" i="4"/>
  <c r="F19" i="4"/>
  <c r="E19" i="4"/>
  <c r="C19" i="4"/>
  <c r="B19" i="4"/>
  <c r="F35" i="4"/>
  <c r="E35" i="4"/>
  <c r="C35" i="4"/>
  <c r="B35" i="4"/>
  <c r="F29" i="4"/>
  <c r="E29" i="4"/>
  <c r="C29" i="4"/>
  <c r="B29" i="4"/>
  <c r="B38" i="4" s="1"/>
  <c r="G13" i="4"/>
  <c r="G12" i="4"/>
  <c r="G11" i="4"/>
  <c r="G10" i="4"/>
  <c r="G9" i="4"/>
  <c r="G8" i="4"/>
  <c r="G7" i="4"/>
  <c r="G6" i="4"/>
  <c r="G5" i="4"/>
  <c r="G4" i="4"/>
  <c r="D13" i="4"/>
  <c r="D12" i="4"/>
  <c r="D11" i="4"/>
  <c r="D10" i="4"/>
  <c r="D9" i="4"/>
  <c r="D8" i="4"/>
  <c r="D7" i="4"/>
  <c r="D6" i="4"/>
  <c r="D5" i="4"/>
  <c r="D15" i="4" s="1"/>
  <c r="D4" i="4"/>
  <c r="F15" i="4"/>
  <c r="E15" i="4"/>
  <c r="C15" i="4"/>
  <c r="B15" i="4"/>
  <c r="F38" i="4" l="1"/>
  <c r="C38" i="4"/>
  <c r="G29" i="4"/>
  <c r="G38" i="4" s="1"/>
  <c r="G39" i="4" s="1"/>
  <c r="G19" i="4"/>
  <c r="G15" i="4"/>
  <c r="G16" i="4" s="1"/>
  <c r="D29" i="4"/>
  <c r="D19" i="4"/>
  <c r="E38" i="4"/>
  <c r="D38" i="4" l="1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<sst xmlns="http://schemas.openxmlformats.org/spreadsheetml/2006/main" count="51" uniqueCount="30">
  <si>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</si>
  <si>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</si>
  <si>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</si>
  <si>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</si>
  <si>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</si>
  <si>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</si>
  <si>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</si>
  <si>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</si>
  <si>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</si>
  <si>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</si>
  <si>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</si>
  <si>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</si>
  <si>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</si>
  <si>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</si>
  <si>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</si>
  <si>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</si>
  <si>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</si>
  <si>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</si>
  <si>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</si>
  <si>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</si>
  <si>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</si>
  <si>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</si>
  <si>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</si>
  <si>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</si>
  <si>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</si>
  <si>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</si>
  <si>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</si>
  <si>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</si>
  <si>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UNIVERSIDAD POLITECNICA DEL BICENTENARIO
Estado Analítico de Ingresos
Del 1 de Enero al 30 de Junio de 2025
(Cifras en Pesos)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</si>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</sst>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vertical="top" wrapText="1"/>
      <protection locked="0"/>
    </xf>
    <xf numFmtId="4" fontId="8" fillId="0" borderId="11" xfId="8" applyNumberFormat="1" applyFont="1" applyBorder="1" applyAlignment="1" applyProtection="1">
      <alignment vertical="center"/>
      <protection locked="0"/>
    </xf>
    <xf numFmtId="4" fontId="7" fillId="0" borderId="11" xfId="8" applyNumberFormat="1" applyFont="1" applyBorder="1" applyAlignment="1" applyProtection="1">
      <alignment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9" t="s">
        <v>28</v>
      </c>
      <c r="B1" s="40"/>
      <c r="C1" s="40"/>
      <c r="D1" s="40"/>
      <c r="E1" s="40"/>
      <c r="F1" s="40"/>
      <c r="G1" s="41"/>
    </row>
    <row r="2" spans="1:7" s="3" customFormat="1" x14ac:dyDescent="0.2">
      <c r="A2" s="26"/>
      <c r="B2" s="44" t="s">
        <v>22</v>
      </c>
      <c r="C2" s="45"/>
      <c r="D2" s="45"/>
      <c r="E2" s="45"/>
      <c r="F2" s="46"/>
      <c r="G2" s="42" t="s">
        <v>4</v>
      </c>
    </row>
    <row r="3" spans="1:7" s="1" customFormat="1" ht="24.95" customHeight="1" x14ac:dyDescent="0.2">
      <c r="A3" s="34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3"/>
    </row>
    <row r="4" spans="1:7" x14ac:dyDescent="0.2">
      <c r="A4" s="27" t="s">
        <v>5</v>
      </c>
      <c r="B4" s="11">
        <v>0</v>
      </c>
      <c r="C4" s="11">
        <v>0</v>
      </c>
      <c r="D4" s="11">
        <f>+B4+C4</f>
        <v>0</v>
      </c>
      <c r="E4" s="11">
        <v>0</v>
      </c>
      <c r="F4" s="11">
        <v>0</v>
      </c>
      <c r="G4" s="11">
        <f>+F4-B4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>+B5+C5</f>
        <v>0</v>
      </c>
      <c r="E5" s="12">
        <v>0</v>
      </c>
      <c r="F5" s="12">
        <v>0</v>
      </c>
      <c r="G5" s="12">
        <f>+F5-B5</f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ref="D6:D13" si="0">+B6+C6</f>
        <v>0</v>
      </c>
      <c r="E6" s="12">
        <v>0</v>
      </c>
      <c r="F6" s="12">
        <v>0</v>
      </c>
      <c r="G6" s="12">
        <f t="shared" ref="G6:G13" si="1">+F6-B6</f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12">
        <f t="shared" si="1"/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f t="shared" si="0"/>
        <v>0</v>
      </c>
      <c r="E8" s="12">
        <v>0</v>
      </c>
      <c r="F8" s="12">
        <v>0</v>
      </c>
      <c r="G8" s="12">
        <f t="shared" si="1"/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0"/>
        <v>0</v>
      </c>
      <c r="E9" s="12">
        <v>0</v>
      </c>
      <c r="F9" s="12">
        <v>0</v>
      </c>
      <c r="G9" s="12">
        <f t="shared" si="1"/>
        <v>0</v>
      </c>
    </row>
    <row r="10" spans="1:7" x14ac:dyDescent="0.2">
      <c r="A10" s="27" t="s">
        <v>11</v>
      </c>
      <c r="B10" s="12">
        <v>10889728</v>
      </c>
      <c r="C10" s="12">
        <v>7382355.2400000002</v>
      </c>
      <c r="D10" s="12">
        <f t="shared" si="0"/>
        <v>18272083.240000002</v>
      </c>
      <c r="E10" s="12">
        <v>4907766.53</v>
      </c>
      <c r="F10" s="12">
        <v>4907766.53</v>
      </c>
      <c r="G10" s="12">
        <f t="shared" si="1"/>
        <v>-5981961.4699999997</v>
      </c>
    </row>
    <row r="11" spans="1:7" ht="22.5" x14ac:dyDescent="0.2">
      <c r="A11" s="27" t="s">
        <v>18</v>
      </c>
      <c r="B11" s="12">
        <v>19033414</v>
      </c>
      <c r="C11" s="12">
        <v>956153.87</v>
      </c>
      <c r="D11" s="12">
        <f t="shared" si="0"/>
        <v>19989567.870000001</v>
      </c>
      <c r="E11" s="12">
        <v>13332080.75</v>
      </c>
      <c r="F11" s="12">
        <v>13332080.75</v>
      </c>
      <c r="G11" s="12">
        <f t="shared" si="1"/>
        <v>-5701333.25</v>
      </c>
    </row>
    <row r="12" spans="1:7" ht="22.5" x14ac:dyDescent="0.2">
      <c r="A12" s="27" t="s">
        <v>12</v>
      </c>
      <c r="B12" s="12">
        <v>44016509.740000002</v>
      </c>
      <c r="C12" s="12">
        <v>706379.64</v>
      </c>
      <c r="D12" s="12">
        <f t="shared" si="0"/>
        <v>44722889.380000003</v>
      </c>
      <c r="E12" s="12">
        <v>22148148.260000002</v>
      </c>
      <c r="F12" s="12">
        <v>22148148.260000002</v>
      </c>
      <c r="G12" s="12">
        <f t="shared" si="1"/>
        <v>-21868361.48</v>
      </c>
    </row>
    <row r="13" spans="1:7" x14ac:dyDescent="0.2">
      <c r="A13" s="27" t="s">
        <v>13</v>
      </c>
      <c r="B13" s="12">
        <v>0</v>
      </c>
      <c r="C13" s="12">
        <v>0</v>
      </c>
      <c r="D13" s="12">
        <f t="shared" si="0"/>
        <v>0</v>
      </c>
      <c r="E13" s="12">
        <v>0</v>
      </c>
      <c r="F13" s="12">
        <v>0</v>
      </c>
      <c r="G13" s="12">
        <f t="shared" si="1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32">
        <f>SUM(B4:B13)</f>
        <v>73939651.74000001</v>
      </c>
      <c r="C15" s="32">
        <f>SUM(C4:C13)</f>
        <v>9044888.75</v>
      </c>
      <c r="D15" s="32">
        <f>SUM(D4:D13)</f>
        <v>82984540.49000001</v>
      </c>
      <c r="E15" s="32">
        <f>SUM(E4:E13)</f>
        <v>40387995.540000007</v>
      </c>
      <c r="F15" s="32">
        <f>SUM(F4:F13)</f>
        <v>40387995.540000007</v>
      </c>
      <c r="G15" s="13">
        <f>SUM(G4:G14)</f>
        <v>-33551656.199999999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33">
        <f>IF(G15&gt;0,G15,0)</f>
        <v>0</v>
      </c>
    </row>
    <row r="17" spans="1:7" ht="10.5" customHeight="1" x14ac:dyDescent="0.2">
      <c r="A17" s="25"/>
      <c r="B17" s="44" t="s">
        <v>22</v>
      </c>
      <c r="C17" s="45"/>
      <c r="D17" s="45"/>
      <c r="E17" s="45"/>
      <c r="F17" s="46"/>
      <c r="G17" s="42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3"/>
    </row>
    <row r="19" spans="1:7" x14ac:dyDescent="0.2">
      <c r="A19" s="23" t="s">
        <v>15</v>
      </c>
      <c r="B19" s="13">
        <f t="shared" ref="B19:G19" si="2">SUM(B20+B21+B22+B23+B24+B25+B26+B27)</f>
        <v>19033414</v>
      </c>
      <c r="C19" s="13">
        <f t="shared" si="2"/>
        <v>956153.87</v>
      </c>
      <c r="D19" s="13">
        <f t="shared" si="2"/>
        <v>19989567.870000001</v>
      </c>
      <c r="E19" s="13">
        <f t="shared" si="2"/>
        <v>13332080.75</v>
      </c>
      <c r="F19" s="13">
        <f t="shared" si="2"/>
        <v>13332080.75</v>
      </c>
      <c r="G19" s="13">
        <f t="shared" si="2"/>
        <v>-5701333.25</v>
      </c>
    </row>
    <row r="20" spans="1:7" x14ac:dyDescent="0.2">
      <c r="A20" s="29" t="s">
        <v>5</v>
      </c>
      <c r="B20" s="37">
        <v>0</v>
      </c>
      <c r="C20" s="37">
        <v>0</v>
      </c>
      <c r="D20" s="37">
        <f>+B20+C20</f>
        <v>0</v>
      </c>
      <c r="E20" s="37">
        <v>0</v>
      </c>
      <c r="F20" s="37">
        <v>0</v>
      </c>
      <c r="G20" s="37">
        <f>+F20-B20</f>
        <v>0</v>
      </c>
    </row>
    <row r="21" spans="1:7" x14ac:dyDescent="0.2">
      <c r="A21" s="29" t="s">
        <v>6</v>
      </c>
      <c r="B21" s="37">
        <v>0</v>
      </c>
      <c r="C21" s="37">
        <v>0</v>
      </c>
      <c r="D21" s="37">
        <f t="shared" ref="D21:D27" si="3">+B21+C21</f>
        <v>0</v>
      </c>
      <c r="E21" s="37">
        <v>0</v>
      </c>
      <c r="F21" s="37">
        <v>0</v>
      </c>
      <c r="G21" s="37">
        <f t="shared" ref="G21:G27" si="4">+F21-B21</f>
        <v>0</v>
      </c>
    </row>
    <row r="22" spans="1:7" x14ac:dyDescent="0.2">
      <c r="A22" s="29" t="s">
        <v>7</v>
      </c>
      <c r="B22" s="37">
        <v>0</v>
      </c>
      <c r="C22" s="37">
        <v>0</v>
      </c>
      <c r="D22" s="37">
        <f t="shared" si="3"/>
        <v>0</v>
      </c>
      <c r="E22" s="37">
        <v>0</v>
      </c>
      <c r="F22" s="37">
        <v>0</v>
      </c>
      <c r="G22" s="37">
        <f t="shared" si="4"/>
        <v>0</v>
      </c>
    </row>
    <row r="23" spans="1:7" x14ac:dyDescent="0.2">
      <c r="A23" s="29" t="s">
        <v>8</v>
      </c>
      <c r="B23" s="37">
        <v>0</v>
      </c>
      <c r="C23" s="37">
        <v>0</v>
      </c>
      <c r="D23" s="37">
        <f t="shared" si="3"/>
        <v>0</v>
      </c>
      <c r="E23" s="37">
        <v>0</v>
      </c>
      <c r="F23" s="37">
        <v>0</v>
      </c>
      <c r="G23" s="37">
        <f t="shared" si="4"/>
        <v>0</v>
      </c>
    </row>
    <row r="24" spans="1:7" x14ac:dyDescent="0.2">
      <c r="A24" s="29" t="s">
        <v>16</v>
      </c>
      <c r="B24" s="37">
        <v>0</v>
      </c>
      <c r="C24" s="37">
        <v>0</v>
      </c>
      <c r="D24" s="37">
        <f t="shared" si="3"/>
        <v>0</v>
      </c>
      <c r="E24" s="37">
        <v>0</v>
      </c>
      <c r="F24" s="37">
        <v>0</v>
      </c>
      <c r="G24" s="37">
        <f t="shared" si="4"/>
        <v>0</v>
      </c>
    </row>
    <row r="25" spans="1:7" x14ac:dyDescent="0.2">
      <c r="A25" s="29" t="s">
        <v>17</v>
      </c>
      <c r="B25" s="37">
        <v>0</v>
      </c>
      <c r="C25" s="37">
        <v>0</v>
      </c>
      <c r="D25" s="37">
        <f t="shared" si="3"/>
        <v>0</v>
      </c>
      <c r="E25" s="37">
        <v>0</v>
      </c>
      <c r="F25" s="37">
        <v>0</v>
      </c>
      <c r="G25" s="37">
        <f t="shared" si="4"/>
        <v>0</v>
      </c>
    </row>
    <row r="26" spans="1:7" ht="22.5" x14ac:dyDescent="0.2">
      <c r="A26" s="29" t="s">
        <v>18</v>
      </c>
      <c r="B26" s="37">
        <v>19033414</v>
      </c>
      <c r="C26" s="37">
        <v>956153.87</v>
      </c>
      <c r="D26" s="37">
        <f t="shared" si="3"/>
        <v>19989567.870000001</v>
      </c>
      <c r="E26" s="37">
        <v>13332080.75</v>
      </c>
      <c r="F26" s="37">
        <v>13332080.75</v>
      </c>
      <c r="G26" s="37">
        <f t="shared" si="4"/>
        <v>-5701333.25</v>
      </c>
    </row>
    <row r="27" spans="1:7" ht="22.5" x14ac:dyDescent="0.2">
      <c r="A27" s="29" t="s">
        <v>12</v>
      </c>
      <c r="B27" s="37">
        <v>0</v>
      </c>
      <c r="C27" s="37">
        <v>0</v>
      </c>
      <c r="D27" s="37">
        <f t="shared" si="3"/>
        <v>0</v>
      </c>
      <c r="E27" s="37">
        <v>0</v>
      </c>
      <c r="F27" s="37">
        <v>0</v>
      </c>
      <c r="G27" s="37">
        <f t="shared" si="4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36">
        <f t="shared" ref="B29:G29" si="5">SUM(B30:B33)</f>
        <v>54906237.740000002</v>
      </c>
      <c r="C29" s="36">
        <f t="shared" si="5"/>
        <v>8088734.8799999999</v>
      </c>
      <c r="D29" s="36">
        <f t="shared" si="5"/>
        <v>62994972.620000005</v>
      </c>
      <c r="E29" s="36">
        <f t="shared" si="5"/>
        <v>27055914.790000003</v>
      </c>
      <c r="F29" s="36">
        <f t="shared" si="5"/>
        <v>27055914.790000003</v>
      </c>
      <c r="G29" s="36">
        <f t="shared" si="5"/>
        <v>-27850322.949999999</v>
      </c>
    </row>
    <row r="30" spans="1:7" x14ac:dyDescent="0.2">
      <c r="A30" s="29" t="s">
        <v>6</v>
      </c>
      <c r="B30" s="14">
        <v>0</v>
      </c>
      <c r="C30" s="14">
        <v>0</v>
      </c>
      <c r="D30" s="37">
        <f>+B30+C30</f>
        <v>0</v>
      </c>
      <c r="E30" s="14">
        <v>0</v>
      </c>
      <c r="F30" s="14">
        <v>0</v>
      </c>
      <c r="G30" s="14">
        <f t="shared" ref="G30:G33" si="6">+F30-B30</f>
        <v>0</v>
      </c>
    </row>
    <row r="31" spans="1:7" x14ac:dyDescent="0.2">
      <c r="A31" s="29" t="s">
        <v>9</v>
      </c>
      <c r="B31" s="14">
        <v>0</v>
      </c>
      <c r="C31" s="14">
        <v>0</v>
      </c>
      <c r="D31" s="37">
        <f>+B31+C31</f>
        <v>0</v>
      </c>
      <c r="E31" s="14">
        <v>0</v>
      </c>
      <c r="F31" s="14">
        <v>0</v>
      </c>
      <c r="G31" s="14">
        <f t="shared" si="6"/>
        <v>0</v>
      </c>
    </row>
    <row r="32" spans="1:7" ht="22.5" x14ac:dyDescent="0.2">
      <c r="A32" s="29" t="s">
        <v>19</v>
      </c>
      <c r="B32" s="14">
        <v>10889728</v>
      </c>
      <c r="C32" s="14">
        <v>7382355.2400000002</v>
      </c>
      <c r="D32" s="37">
        <f>+B32+C32</f>
        <v>18272083.240000002</v>
      </c>
      <c r="E32" s="14">
        <v>4907766.53</v>
      </c>
      <c r="F32" s="14">
        <v>4907766.53</v>
      </c>
      <c r="G32" s="14">
        <f t="shared" si="6"/>
        <v>-5981961.4699999997</v>
      </c>
    </row>
    <row r="33" spans="1:7" ht="22.5" x14ac:dyDescent="0.2">
      <c r="A33" s="29" t="s">
        <v>12</v>
      </c>
      <c r="B33" s="14">
        <v>44016509.740000002</v>
      </c>
      <c r="C33" s="14">
        <v>706379.64</v>
      </c>
      <c r="D33" s="37">
        <f>+B33+C33</f>
        <v>44722889.380000003</v>
      </c>
      <c r="E33" s="14">
        <v>22148148.260000002</v>
      </c>
      <c r="F33" s="14">
        <v>22148148.260000002</v>
      </c>
      <c r="G33" s="14">
        <f t="shared" si="6"/>
        <v>-21868361.48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>SUM(B36)</f>
        <v>0</v>
      </c>
      <c r="C35" s="15">
        <f t="shared" ref="C35:G35" si="7">SUM(C36)</f>
        <v>0</v>
      </c>
      <c r="D35" s="15">
        <f t="shared" si="7"/>
        <v>0</v>
      </c>
      <c r="E35" s="15">
        <f t="shared" si="7"/>
        <v>0</v>
      </c>
      <c r="F35" s="15">
        <f t="shared" si="7"/>
        <v>0</v>
      </c>
      <c r="G35" s="15">
        <f t="shared" si="7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+B36+C36</f>
        <v>0</v>
      </c>
      <c r="E36" s="14">
        <v>0</v>
      </c>
      <c r="F36" s="14">
        <v>0</v>
      </c>
      <c r="G36" s="14">
        <f t="shared" ref="G36" si="8">+F36-B36</f>
        <v>0</v>
      </c>
    </row>
    <row r="37" spans="1:7" x14ac:dyDescent="0.2">
      <c r="A37" s="29"/>
      <c r="B37" s="15"/>
      <c r="C37" s="15"/>
      <c r="D37" s="15"/>
      <c r="E37" s="15"/>
      <c r="F37" s="15"/>
      <c r="G37" s="15"/>
    </row>
    <row r="38" spans="1:7" x14ac:dyDescent="0.2">
      <c r="A38" s="10" t="s">
        <v>14</v>
      </c>
      <c r="B38" s="32">
        <f t="shared" ref="B38:G38" si="9">SUM(B19+B29+B35)</f>
        <v>73939651.74000001</v>
      </c>
      <c r="C38" s="32">
        <f t="shared" si="9"/>
        <v>9044888.75</v>
      </c>
      <c r="D38" s="32">
        <f t="shared" si="9"/>
        <v>82984540.49000001</v>
      </c>
      <c r="E38" s="32">
        <f t="shared" si="9"/>
        <v>40387995.540000007</v>
      </c>
      <c r="F38" s="32">
        <f t="shared" si="9"/>
        <v>40387995.540000007</v>
      </c>
      <c r="G38" s="13">
        <f t="shared" si="9"/>
        <v>-33551656.199999999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3">
        <f>IF(G38&gt;0,G38,0)</f>
        <v>0</v>
      </c>
    </row>
    <row r="40" spans="1:7" x14ac:dyDescent="0.2">
      <c r="A40" s="2" t="s">
        <v>29</v>
      </c>
    </row>
    <row r="41" spans="1:7" x14ac:dyDescent="0.2">
      <c r="A41" s="22" t="s">
        <v>24</v>
      </c>
    </row>
    <row r="42" spans="1:7" x14ac:dyDescent="0.2">
      <c r="A42" s="22" t="s">
        <v>20</v>
      </c>
    </row>
    <row r="43" spans="1:7" ht="25.5" customHeight="1" x14ac:dyDescent="0.2">
      <c r="A43" s="38" t="s">
        <v>25</v>
      </c>
      <c r="B43" s="38"/>
      <c r="C43" s="38"/>
      <c r="D43" s="38"/>
      <c r="E43" s="38"/>
      <c r="F43" s="38"/>
      <c r="G43" s="38"/>
    </row>
    <row r="44" spans="1:7" x14ac:dyDescent="0.2">
      <c r="A44" s="35"/>
      <c r="B44" s="35"/>
      <c r="C44" s="35"/>
      <c r="D44" s="35"/>
      <c r="E44" s="35"/>
      <c r="F44" s="35"/>
      <c r="G44" s="35"/>
    </row>
    <row r="45" spans="1:7" x14ac:dyDescent="0.2">
      <c r="A45" s="35"/>
      <c r="B45" s="35"/>
      <c r="C45" s="35"/>
      <c r="D45" s="35"/>
      <c r="E45" s="35"/>
      <c r="F45" s="35"/>
      <c r="G45" s="35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Jefe de Departamento de Recursos Financieros</cp:lastModifiedBy>
  <cp:revision/>
  <dcterms:created xsi:type="dcterms:W3CDTF">2012-12-11T20:48:19Z</dcterms:created>
  <dcterms:modified xsi:type="dcterms:W3CDTF">2025-07-16T21:26:56Z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