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5\ASEG 4to TRIMESTRE 2025\1.-INFORMACION CONTABLE\FORMATO DE ENVIO\"/>
    </mc:Choice>
  </mc:AlternateContent>
  <xr:revisionPtr revIDLastSave="0" documentId="13_ncr:1_{F0905959-839E-4CB7-AA64-754A167CACFE}" xr6:coauthVersionLast="36" xr6:coauthVersionMax="36" xr10:uidLastSave="{00000000-0000-0000-0000-000000000000}"/>
  <bookViews>
    <workbookView xWindow="0" yWindow="0" windowWidth="28800" windowHeight="10680" tabRatio="863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56" i="59"/>
  <c r="H110" i="59"/>
  <c r="F7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<sst xmlns="http://schemas.openxmlformats.org/spreadsheetml/2006/main" count="854" uniqueCount="598">
  <si>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</si>
  <si>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</si>
  <si>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</si>
  <si>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</si>
  <si>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</si>
  <si>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</si>
  <si>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</si>
  <si>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</si>
  <si>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</si>
  <si>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</si>
  <si>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</si>
  <si>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</si>
  <si>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</si>
  <si>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</si>
  <si>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</si>
  <si>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</si>
  <si>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</si>
  <si>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</si>
  <si>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</si>
  <si>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</si>
  <si>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</si>
  <si>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</si>
  <si>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</si>
  <si>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</si>
  <si>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</si>
  <si>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</si>
  <si>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</si>
  <si>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</si>
  <si>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</si>
  <si>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</si>
  <si>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</si>
  <si>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</si>
  <si>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</si>
  <si>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</si>
  <si>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</si>
  <si>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</si>
  <si>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</si>
  <si>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</si>
  <si>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</si>
  <si>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</si>
  <si>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</si>
  <si>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</si>
  <si>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</si>
  <si>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</si>
  <si>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</si>
  <si>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</si>
  <si>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</si>
  <si>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</si>
  <si>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</si>
  <si>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</si>
  <si>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</si>
  <si>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</si>
  <si>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</si>
  <si>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</si>
  <si>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</si>
  <si>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</si>
  <si>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</si>
  <si>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</si>
  <si>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</si>
  <si>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</si>
  <si>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</si>
  <si>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</si>
  <si>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</si>
  <si>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</si>
  <si>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</si>
  <si>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</si>
  <si>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</si>
  <si>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</si>
  <si>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</si>
  <si>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</si>
  <si>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</si>
  <si>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</si>
  <si>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</si>
  <si>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</si>
  <si>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</si>
  <si>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</si>
  <si>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</si>
  <si>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</si>
  <si>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</si>
  <si>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</si>
  <si>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</si>
  <si>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</si>
  <si>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</si>
  <si>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</si>
  <si>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</si>
  <si>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</si>
  <si>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</si>
  <si>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</si>
  <si>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</si>
  <si>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</si>
  <si>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</si>
  <si>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</si>
  <si>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</si>
  <si>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</si>
  <si>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</si>
  <si>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</si>
  <si>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</si>
  <si>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</si>
  <si>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</si>
  <si>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</si>
  <si>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</si>
  <si>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</si>
  <si>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</si>
  <si>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</si>
  <si>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</si>
  <si>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</si>
  <si>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</si>
  <si>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</si>
  <si>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</si>
  <si>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</si>
  <si>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</si>
  <si>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</si>
  <si>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</si>
  <si>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</si>
  <si>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</si>
  <si>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</si>
  <si>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</si>
  <si>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</si>
  <si>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</si>
  <si>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</si>
  <si>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</si>
  <si>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</si>
  <si>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</si>
  <si>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</si>
  <si>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</si>
  <si>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</si>
  <si>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</si>
  <si>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</si>
  <si>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</si>
  <si>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</si>
  <si>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</si>
  <si>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</si>
  <si>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</si>
  <si>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</si>
  <si>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</si>
  <si>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</si>
  <si>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</si>
  <si>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</si>
  <si>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</si>
  <si>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</si>
  <si>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</si>
  <si>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</si>
  <si>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</si>
  <si>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</si>
  <si>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</si>
  <si>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</si>
  <si>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</si>
  <si>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</si>
  <si>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</si>
  <si>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</si>
  <si>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</si>
  <si>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</si>
  <si>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</si>
  <si>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</si>
  <si>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</si>
  <si>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</si>
  <si>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</si>
  <si>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</si>
  <si>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</si>
  <si>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</si>
  <si>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</si>
  <si>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</si>
  <si>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</si>
  <si>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</si>
  <si>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</si>
  <si>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</si>
  <si>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</si>
  <si>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</si>
  <si>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</si>
  <si>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</si>
  <si>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</si>
  <si>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</si>
  <si>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</si>
  <si>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</si>
  <si>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</si>
  <si>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</si>
  <si>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</si>
  <si>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</si>
  <si>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</si>
  <si>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</si>
  <si>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</si>
  <si>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</si>
  <si>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</si>
  <si>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</si>
  <si>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</si>
  <si>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</si>
  <si>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</si>
  <si>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</si>
  <si>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</si>
  <si>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</si>
  <si>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</si>
  <si>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</si>
  <si>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</si>
  <si>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</si>
  <si>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</si>
  <si>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</si>
  <si>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</si>
  <si>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</si>
  <si>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</si>
  <si>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</si>
  <si>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</si>
  <si>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</si>
  <si>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</si>
  <si>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</si>
  <si>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</si>
  <si>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</si>
  <si>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</si>
  <si>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</si>
  <si>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</si>
  <si>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</si>
  <si>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</si>
  <si>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</si>
  <si>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</si>
  <si>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</si>
  <si>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</si>
  <si>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</si>
  <si>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</si>
  <si>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</si>
  <si>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</si>
  <si>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</si>
  <si>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</si>
  <si>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</si>
  <si>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</si>
  <si>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</si>
  <si>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</si>
  <si>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</si>
  <si>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</si>
  <si>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</si>
  <si>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</si>
  <si>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</si>
  <si>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</si>
  <si>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</si>
  <si>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</si>
  <si>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</si>
  <si>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</si>
  <si>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</si>
  <si>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</si>
  <si>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</si>
  <si>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</si>
  <si>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</si>
  <si>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</si>
  <si>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</si>
  <si>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</si>
  <si>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</si>
  <si>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</si>
  <si>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</si>
  <si>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</si>
  <si>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</si>
  <si>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</si>
  <si>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</si>
  <si>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</si>
  <si>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</si>
  <si>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</si>
  <si>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</si>
  <si>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</si>
  <si>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</si>
  <si>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</si>
  <si>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</si>
  <si>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</si>
  <si>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</si>
  <si>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</si>
  <si>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</si>
  <si>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</si>
  <si>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</si>
  <si>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</si>
  <si>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</si>
  <si>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</si>
  <si>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</si>
  <si>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</si>
  <si>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</si>
  <si>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</si>
  <si>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</si>
  <si>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</si>
  <si>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</si>
  <si>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</si>
  <si>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</si>
  <si>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</si>
  <si>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</si>
  <si>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</si>
  <si>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</si>
  <si>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</si>
  <si>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</si>
  <si>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</si>
  <si>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</si>
  <si>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</si>
  <si>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</si>
  <si>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</si>
  <si>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</si>
  <si>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</si>
  <si>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</si>
  <si>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</si>
  <si>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</si>
  <si>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</si>
  <si>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</si>
  <si>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</si>
  <si>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</si>
  <si>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</si>
  <si>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</si>
  <si>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</si>
  <si>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</si>
  <si>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</si>
  <si>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</si>
  <si>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</si>
  <si>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</si>
  <si>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</si>
  <si>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</si>
  <si>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</si>
  <si>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</si>
  <si>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</si>
  <si>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</si>
  <si>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</si>
  <si>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</si>
  <si>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</si>
  <si>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</si>
  <si>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</si>
  <si>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</si>
  <si>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</si>
  <si>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</si>
  <si>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</si>
  <si>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</si>
  <si>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</si>
  <si>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</si>
  <si>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</si>
  <si>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</si>
  <si>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</si>
  <si>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</si>
  <si>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</si>
  <si>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</si>
  <si>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</si>
  <si>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</si>
  <si>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</si>
  <si>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</si>
  <si>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</si>
  <si>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</si>
  <si>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</si>
  <si>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</si>
  <si>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</si>
  <si>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</si>
  <si>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</si>
  <si>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</si>
  <si>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</si>
  <si>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</si>
  <si>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</si>
  <si>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</si>
  <si>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</si>
  <si>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</si>
  <si>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</si>
  <si>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</si>
  <si>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</si>
  <si>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</si>
  <si>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</si>
  <si>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</si>
  <si>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</si>
  <si>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</si>
  <si>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</si>
  <si>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</si>
  <si>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</si>
  <si>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</si>
  <si>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</si>
  <si>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</si>
  <si>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</si>
  <si>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</si>
  <si>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</si>
  <si>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</si>
  <si>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</si>
  <si>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</si>
  <si>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</si>
  <si>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</si>
  <si>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</si>
  <si>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</si>
  <si>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</si>
  <si>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</si>
  <si>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</si>
  <si>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</si>
  <si>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</si>
  <si>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</si>
  <si>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</si>
  <si>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</si>
  <si>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</si>
  <si>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</si>
  <si>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</si>
  <si>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</si>
  <si>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</si>
  <si>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</si>
  <si>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</si>
  <si>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</si>
  <si>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</si>
  <si>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</si>
  <si>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</si>
  <si>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</si>
  <si>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</si>
  <si>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</si>
  <si>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</si>
  <si>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</si>
  <si>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</si>
  <si>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</si>
  <si>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</si>
  <si>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</si>
  <si>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</si>
  <si>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</si>
  <si>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</si>
  <si>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</si>
  <si>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</si>
  <si>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</si>
  <si>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</si>
  <si>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</si>
  <si>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</si>
  <si>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</si>
  <si>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</si>
  <si>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</si>
  <si>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</si>
  <si>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</si>
  <si>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</si>
  <si>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</si>
  <si>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</si>
  <si>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</si>
  <si>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</si>
  <si>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</si>
  <si>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</si>
  <si>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</si>
  <si>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</si>
  <si>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</si>
  <si>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</si>
  <si>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</si>
  <si>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</si>
  <si>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</si>
  <si>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</si>
  <si>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</si>
  <si>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</si>
  <si>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</si>
  <si>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</si>
  <si>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</si>
  <si>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</si>
  <si>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</si>
  <si>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</si>
  <si>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</si>
  <si>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</si>
  <si>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</si>
  <si>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</si>
  <si>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</si>
  <si>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</si>
  <si>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</si>
  <si>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</si>
  <si>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</si>
  <si>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</si>
  <si>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</si>
  <si>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</si>
  <si>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</si>
  <si>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</si>
  <si>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</si>
  <si>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</si>
  <si>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</si>
  <si>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</si>
  <si>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</si>
  <si>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</si>
  <si>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</si>
  <si>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</si>
  <si>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</si>
  <si>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</si>
  <si>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</si>
  <si>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</si>
  <si>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</si>
  <si>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</si>
  <si>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</si>
  <si>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</si>
  <si>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</si>
  <si>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</si>
  <si>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</si>
  <si>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</si>
  <si>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</si>
  <si>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</si>
  <si>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</si>
  <si>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</si>
  <si>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</si>
  <si>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</si>
  <si>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</si>
  <si>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</si>
  <si>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</si>
  <si>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</si>
  <si>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</si>
  <si>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</si>
  <si>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</si>
  <si>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</si>
  <si>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</si>
  <si>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</si>
  <si>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</si>
  <si>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</si>
  <si>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</si>
  <si>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</si>
  <si>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</si>
  <si>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</si>
  <si>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</si>
  <si>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</si>
  <si>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</si>
  <si>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</si>
  <si>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</si>
  <si>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</si>
  <si>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</si>
  <si>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</si>
  <si>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</si>
  <si>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</si>
  <si>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</si>
  <si>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</si>
  <si>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</si>
  <si>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</si>
  <si>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</si>
  <si>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</si>
  <si>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</si>
  <si>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</si>
  <si>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</si>
  <si>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</si>
  <si>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</si>
  <si>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</si>
  <si>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</si>
  <si>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</si>
  <si>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</si>
  <si>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</si>
  <si>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</si>
  <si>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</si>
  <si>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</si>
  <si>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</si>
  <si>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</si>
  <si>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</si>
  <si>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</si>
  <si>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</si>
  <si>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</si>
  <si>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</si>
  <si>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</si>
  <si>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</si>
  <si>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</si>
  <si>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</si>
  <si>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</si>
  <si>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</si>
  <si>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</si>
  <si>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</si>
  <si>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</si>
  <si>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</si>
  <si>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</si>
  <si>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</si>
  <si>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</si>
  <si>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</si>
  <si>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</si>
  <si>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</si>
  <si>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</si>
  <si>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</si>
  <si>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</si>
  <si>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</si>
  <si>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</si>
  <si>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</si>
  <si>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</si>
  <si>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</si>
  <si>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</si>
  <si>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</si>
  <si>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</si>
  <si>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</si>
  <si>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</si>
  <si>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</si>
  <si>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</si>
  <si>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</si>
  <si>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</si>
  <si>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</si>
  <si>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</si>
  <si>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</si>
  <si>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</si>
  <si>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</si>
  <si>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</si>
  <si>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</si>
  <si>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</si>
  <si>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</si>
  <si>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</si>
  <si>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</si>
  <si>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</si>
  <si>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</si>
  <si>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</si>
  <si>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</si>
  <si>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</si>
  <si>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</si>
  <si>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</si>
  <si>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</si>
  <si>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</si>
  <si>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</si>
  <si>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</si>
  <si>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</si>
  <si>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</si>
  <si>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</si>
  <si>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</si>
  <si>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</si>
  <si>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</si>
  <si>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</si>
  <si>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</si>
  <si>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</si>
  <si>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</si>
  <si>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</si>
  <si>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</si>
  <si>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</si>
  <si>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</si>
  <si>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POLITECNICA DEL BICENTENARIO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</si>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</sst>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10.7109375" style="1" customWidth="1"/>
    <col min="4" max="16384" width="12.85546875" style="1"/>
  </cols>
  <sheetData>
    <row r="1" spans="1:4" ht="16.350000000000001" customHeight="1" x14ac:dyDescent="0.2">
      <c r="A1" s="162" t="s">
        <v>596</v>
      </c>
      <c r="B1" s="163"/>
      <c r="C1" s="104" t="s">
        <v>495</v>
      </c>
      <c r="D1" s="105">
        <v>2025</v>
      </c>
    </row>
    <row r="2" spans="1:4" ht="16.350000000000001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350000000000001" customHeight="1" x14ac:dyDescent="0.2">
      <c r="A3" s="166" t="s">
        <v>597</v>
      </c>
      <c r="B3" s="167"/>
      <c r="C3" s="10" t="s">
        <v>497</v>
      </c>
      <c r="D3" s="107">
        <v>4</v>
      </c>
    </row>
    <row r="4" spans="1:4" ht="16.350000000000001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5" t="s">
        <v>596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597</v>
      </c>
      <c r="B3" s="165"/>
      <c r="C3" s="165"/>
      <c r="D3" s="10" t="s">
        <v>500</v>
      </c>
      <c r="E3" s="18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78313691.859999999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8423304.4900000002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8423304.4900000002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8423304.4900000002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68558125.090000004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20703181.73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20703181.73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47854943.359999999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47854943.359999999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1332262.28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1332262.28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1332262.28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72695902.249999985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66500961.769999988</v>
      </c>
      <c r="D95" s="112">
        <f>C95/$C$94</f>
        <v>0.91478281047127386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50004085.899999991</v>
      </c>
      <c r="D96" s="112">
        <f t="shared" ref="D96:D159" si="0">C96/$C$94</f>
        <v>0.68785288238168885</v>
      </c>
      <c r="E96" s="41"/>
    </row>
    <row r="97" spans="1:5" x14ac:dyDescent="0.2">
      <c r="A97" s="43">
        <v>5111</v>
      </c>
      <c r="B97" s="41" t="s">
        <v>280</v>
      </c>
      <c r="C97" s="142">
        <v>20979690.649999999</v>
      </c>
      <c r="D97" s="44">
        <f t="shared" si="0"/>
        <v>0.28859523027654566</v>
      </c>
      <c r="E97" s="41"/>
    </row>
    <row r="98" spans="1:5" x14ac:dyDescent="0.2">
      <c r="A98" s="43">
        <v>5112</v>
      </c>
      <c r="B98" s="41" t="s">
        <v>281</v>
      </c>
      <c r="C98" s="142">
        <v>13115447.199999999</v>
      </c>
      <c r="D98" s="44">
        <f t="shared" si="0"/>
        <v>0.18041522003394631</v>
      </c>
      <c r="E98" s="41"/>
    </row>
    <row r="99" spans="1:5" x14ac:dyDescent="0.2">
      <c r="A99" s="43">
        <v>5113</v>
      </c>
      <c r="B99" s="41" t="s">
        <v>282</v>
      </c>
      <c r="C99" s="142">
        <v>5173692.29</v>
      </c>
      <c r="D99" s="44">
        <f t="shared" si="0"/>
        <v>7.1168967298978689E-2</v>
      </c>
      <c r="E99" s="41"/>
    </row>
    <row r="100" spans="1:5" x14ac:dyDescent="0.2">
      <c r="A100" s="43">
        <v>5114</v>
      </c>
      <c r="B100" s="41" t="s">
        <v>283</v>
      </c>
      <c r="C100" s="142">
        <v>8055949.25</v>
      </c>
      <c r="D100" s="44">
        <f t="shared" si="0"/>
        <v>0.11081710248668111</v>
      </c>
      <c r="E100" s="41"/>
    </row>
    <row r="101" spans="1:5" x14ac:dyDescent="0.2">
      <c r="A101" s="43">
        <v>5115</v>
      </c>
      <c r="B101" s="41" t="s">
        <v>284</v>
      </c>
      <c r="C101" s="142">
        <v>2679306.5099999998</v>
      </c>
      <c r="D101" s="44">
        <f t="shared" si="0"/>
        <v>3.6856362285537222E-2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1688849.07</v>
      </c>
      <c r="D103" s="112">
        <f t="shared" si="0"/>
        <v>2.3231695566444398E-2</v>
      </c>
      <c r="E103" s="41"/>
    </row>
    <row r="104" spans="1:5" x14ac:dyDescent="0.2">
      <c r="A104" s="43">
        <v>5121</v>
      </c>
      <c r="B104" s="41" t="s">
        <v>287</v>
      </c>
      <c r="C104" s="142">
        <v>518102.01</v>
      </c>
      <c r="D104" s="44">
        <f t="shared" si="0"/>
        <v>7.1269768166334312E-3</v>
      </c>
      <c r="E104" s="41"/>
    </row>
    <row r="105" spans="1:5" x14ac:dyDescent="0.2">
      <c r="A105" s="43">
        <v>5122</v>
      </c>
      <c r="B105" s="41" t="s">
        <v>288</v>
      </c>
      <c r="C105" s="142">
        <v>64599.68</v>
      </c>
      <c r="D105" s="44">
        <f t="shared" si="0"/>
        <v>8.886289048018524E-4</v>
      </c>
      <c r="E105" s="41"/>
    </row>
    <row r="106" spans="1:5" x14ac:dyDescent="0.2">
      <c r="A106" s="43">
        <v>5123</v>
      </c>
      <c r="B106" s="41" t="s">
        <v>289</v>
      </c>
      <c r="C106" s="142">
        <v>4809.6000000000004</v>
      </c>
      <c r="D106" s="44">
        <f t="shared" si="0"/>
        <v>6.6160537955218813E-5</v>
      </c>
      <c r="E106" s="41"/>
    </row>
    <row r="107" spans="1:5" x14ac:dyDescent="0.2">
      <c r="A107" s="43">
        <v>5124</v>
      </c>
      <c r="B107" s="41" t="s">
        <v>290</v>
      </c>
      <c r="C107" s="142">
        <v>311706.43</v>
      </c>
      <c r="D107" s="44">
        <f t="shared" si="0"/>
        <v>4.2878129351506889E-3</v>
      </c>
      <c r="E107" s="41"/>
    </row>
    <row r="108" spans="1:5" x14ac:dyDescent="0.2">
      <c r="A108" s="43">
        <v>5125</v>
      </c>
      <c r="B108" s="41" t="s">
        <v>291</v>
      </c>
      <c r="C108" s="142">
        <v>59779.55</v>
      </c>
      <c r="D108" s="44">
        <f t="shared" si="0"/>
        <v>8.2232351686645471E-4</v>
      </c>
      <c r="E108" s="41"/>
    </row>
    <row r="109" spans="1:5" x14ac:dyDescent="0.2">
      <c r="A109" s="43">
        <v>5126</v>
      </c>
      <c r="B109" s="41" t="s">
        <v>292</v>
      </c>
      <c r="C109" s="142">
        <v>412215.64</v>
      </c>
      <c r="D109" s="44">
        <f t="shared" si="0"/>
        <v>5.6704109480943971E-3</v>
      </c>
      <c r="E109" s="41"/>
    </row>
    <row r="110" spans="1:5" x14ac:dyDescent="0.2">
      <c r="A110" s="43">
        <v>5127</v>
      </c>
      <c r="B110" s="41" t="s">
        <v>293</v>
      </c>
      <c r="C110" s="142">
        <v>6300.7</v>
      </c>
      <c r="D110" s="44">
        <f t="shared" si="0"/>
        <v>8.6672010457095625E-5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311335.46000000002</v>
      </c>
      <c r="D112" s="44">
        <f t="shared" si="0"/>
        <v>4.2827098964852602E-3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14808026.799999999</v>
      </c>
      <c r="D113" s="112">
        <f t="shared" si="0"/>
        <v>0.20369823252314062</v>
      </c>
      <c r="E113" s="41"/>
    </row>
    <row r="114" spans="1:5" x14ac:dyDescent="0.2">
      <c r="A114" s="43">
        <v>5131</v>
      </c>
      <c r="B114" s="41" t="s">
        <v>297</v>
      </c>
      <c r="C114" s="142">
        <v>1070951.54</v>
      </c>
      <c r="D114" s="44">
        <f t="shared" si="0"/>
        <v>1.4731938209075606E-2</v>
      </c>
      <c r="E114" s="41"/>
    </row>
    <row r="115" spans="1:5" x14ac:dyDescent="0.2">
      <c r="A115" s="43">
        <v>5132</v>
      </c>
      <c r="B115" s="41" t="s">
        <v>298</v>
      </c>
      <c r="C115" s="142">
        <v>747770.44</v>
      </c>
      <c r="D115" s="44">
        <f t="shared" si="0"/>
        <v>1.0286280476008536E-2</v>
      </c>
      <c r="E115" s="41"/>
    </row>
    <row r="116" spans="1:5" x14ac:dyDescent="0.2">
      <c r="A116" s="43">
        <v>5133</v>
      </c>
      <c r="B116" s="41" t="s">
        <v>299</v>
      </c>
      <c r="C116" s="142">
        <v>2951502.18</v>
      </c>
      <c r="D116" s="44">
        <f t="shared" si="0"/>
        <v>4.0600667832002883E-2</v>
      </c>
      <c r="E116" s="41"/>
    </row>
    <row r="117" spans="1:5" x14ac:dyDescent="0.2">
      <c r="A117" s="43">
        <v>5134</v>
      </c>
      <c r="B117" s="41" t="s">
        <v>300</v>
      </c>
      <c r="C117" s="142">
        <v>259477.41</v>
      </c>
      <c r="D117" s="44">
        <f t="shared" si="0"/>
        <v>3.569354007157949E-3</v>
      </c>
      <c r="E117" s="41"/>
    </row>
    <row r="118" spans="1:5" x14ac:dyDescent="0.2">
      <c r="A118" s="43">
        <v>5135</v>
      </c>
      <c r="B118" s="41" t="s">
        <v>301</v>
      </c>
      <c r="C118" s="142">
        <v>4989985.5599999996</v>
      </c>
      <c r="D118" s="44">
        <f t="shared" si="0"/>
        <v>6.864190973020079E-2</v>
      </c>
      <c r="E118" s="41"/>
    </row>
    <row r="119" spans="1:5" x14ac:dyDescent="0.2">
      <c r="A119" s="43">
        <v>5136</v>
      </c>
      <c r="B119" s="41" t="s">
        <v>302</v>
      </c>
      <c r="C119" s="142">
        <v>272443.27</v>
      </c>
      <c r="D119" s="44">
        <f t="shared" si="0"/>
        <v>3.7477115156102224E-3</v>
      </c>
      <c r="E119" s="41"/>
    </row>
    <row r="120" spans="1:5" x14ac:dyDescent="0.2">
      <c r="A120" s="43">
        <v>5137</v>
      </c>
      <c r="B120" s="41" t="s">
        <v>303</v>
      </c>
      <c r="C120" s="142">
        <v>360936.77</v>
      </c>
      <c r="D120" s="44">
        <f t="shared" si="0"/>
        <v>4.9650222203549317E-3</v>
      </c>
      <c r="E120" s="41"/>
    </row>
    <row r="121" spans="1:5" x14ac:dyDescent="0.2">
      <c r="A121" s="43">
        <v>5138</v>
      </c>
      <c r="B121" s="41" t="s">
        <v>304</v>
      </c>
      <c r="C121" s="142">
        <v>934268.91</v>
      </c>
      <c r="D121" s="44">
        <f t="shared" si="0"/>
        <v>1.2851741034688103E-2</v>
      </c>
      <c r="E121" s="41"/>
    </row>
    <row r="122" spans="1:5" x14ac:dyDescent="0.2">
      <c r="A122" s="43">
        <v>5139</v>
      </c>
      <c r="B122" s="41" t="s">
        <v>305</v>
      </c>
      <c r="C122" s="142">
        <v>3220690.72</v>
      </c>
      <c r="D122" s="44">
        <f t="shared" si="0"/>
        <v>4.4303607498041624E-2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862708.5</v>
      </c>
      <c r="D123" s="112">
        <f t="shared" si="0"/>
        <v>1.1867360790614579E-2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862708.5</v>
      </c>
      <c r="D133" s="112">
        <f t="shared" si="0"/>
        <v>1.1867360790614579E-2</v>
      </c>
      <c r="E133" s="41"/>
    </row>
    <row r="134" spans="1:5" x14ac:dyDescent="0.2">
      <c r="A134" s="43">
        <v>5241</v>
      </c>
      <c r="B134" s="41" t="s">
        <v>315</v>
      </c>
      <c r="C134" s="142">
        <v>525400.02</v>
      </c>
      <c r="D134" s="44">
        <f t="shared" si="0"/>
        <v>7.2273677571695607E-3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337308.48</v>
      </c>
      <c r="D136" s="44">
        <f t="shared" si="0"/>
        <v>4.6399930334450187E-3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5332231.9799999995</v>
      </c>
      <c r="D181" s="112">
        <f t="shared" si="1"/>
        <v>7.3349828738111592E-2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5332201.5299999993</v>
      </c>
      <c r="D182" s="112">
        <f t="shared" si="1"/>
        <v>7.3349409869935281E-2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3801416.69</v>
      </c>
      <c r="D185" s="44">
        <f t="shared" si="1"/>
        <v>5.2292035346462748E-2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1523241.75</v>
      </c>
      <c r="D187" s="44">
        <f t="shared" si="1"/>
        <v>2.0953612278744368E-2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7543.09</v>
      </c>
      <c r="D190" s="44">
        <f t="shared" si="1"/>
        <v>1.037622447281752E-4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30.45</v>
      </c>
      <c r="D200" s="112">
        <f t="shared" si="1"/>
        <v>4.1886817630081766E-7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30.45</v>
      </c>
      <c r="D209" s="44">
        <f t="shared" si="1"/>
        <v>4.1886817630081766E-7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1" t="s">
        <v>596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597</v>
      </c>
      <c r="B3" s="172"/>
      <c r="C3" s="172"/>
      <c r="D3" s="172"/>
      <c r="E3" s="172"/>
      <c r="F3" s="172"/>
      <c r="G3" s="10" t="s">
        <v>500</v>
      </c>
      <c r="H3" s="18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7965536.7800000003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  <c r="H15" s="14" t="str">
        <f>+IF(OR(C15&lt;&gt;0,C16&lt;&gt;0),"","SIN INFORMACIÓN QUE REVELAR")</f>
        <v>SIN INFORMACIÓN QUE REVELAR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999</v>
      </c>
      <c r="D20" s="144">
        <v>999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77019954.079999998</v>
      </c>
      <c r="D56" s="144">
        <f>SUM(D57:D63)</f>
        <v>3801416.69</v>
      </c>
      <c r="E56" s="144">
        <f>SUM(E57:E63)</f>
        <v>23824672.469999999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75498578.840000004</v>
      </c>
      <c r="D59" s="144">
        <v>3801416.69</v>
      </c>
      <c r="E59" s="144">
        <v>23824672.469999999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1521375.24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157</v>
      </c>
      <c r="C64" s="144">
        <f>SUM(C65:C72)</f>
        <v>44595644.900000006</v>
      </c>
      <c r="D64" s="144">
        <f t="shared" ref="D64:E64" si="0">SUM(D65:D72)</f>
        <v>1523241.75</v>
      </c>
      <c r="E64" s="144">
        <f t="shared" si="0"/>
        <v>38249612.969999999</v>
      </c>
    </row>
    <row r="65" spans="1:9" x14ac:dyDescent="0.2">
      <c r="A65" s="16">
        <v>1241</v>
      </c>
      <c r="B65" s="14" t="s">
        <v>158</v>
      </c>
      <c r="C65" s="144">
        <v>16494811.27</v>
      </c>
      <c r="D65" s="144">
        <v>512832.86</v>
      </c>
      <c r="E65" s="144">
        <v>15593510.5</v>
      </c>
    </row>
    <row r="66" spans="1:9" x14ac:dyDescent="0.2">
      <c r="A66" s="16">
        <v>1242</v>
      </c>
      <c r="B66" s="14" t="s">
        <v>159</v>
      </c>
      <c r="C66" s="144">
        <v>6705930.9400000004</v>
      </c>
      <c r="D66" s="144">
        <v>164308.04</v>
      </c>
      <c r="E66" s="144">
        <v>5286341.17</v>
      </c>
    </row>
    <row r="67" spans="1:9" x14ac:dyDescent="0.2">
      <c r="A67" s="16">
        <v>1243</v>
      </c>
      <c r="B67" s="14" t="s">
        <v>160</v>
      </c>
      <c r="C67" s="144">
        <v>2351109.96</v>
      </c>
      <c r="D67" s="144">
        <v>57173.25</v>
      </c>
      <c r="E67" s="144">
        <v>2178764.7799999998</v>
      </c>
    </row>
    <row r="68" spans="1:9" x14ac:dyDescent="0.2">
      <c r="A68" s="16">
        <v>1244</v>
      </c>
      <c r="B68" s="14" t="s">
        <v>161</v>
      </c>
      <c r="C68" s="144">
        <v>2600300.35</v>
      </c>
      <c r="D68" s="144">
        <v>230766</v>
      </c>
      <c r="E68" s="144">
        <v>2192456.88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16443492.380000001</v>
      </c>
      <c r="D70" s="144">
        <v>558161.6</v>
      </c>
      <c r="E70" s="144">
        <v>12998539.640000001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4601041.8899999997</v>
      </c>
      <c r="D110" s="144">
        <f>SUM(D111:D119)</f>
        <v>4601041.8899999997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1298406.42</v>
      </c>
      <c r="D111" s="144">
        <f>C111</f>
        <v>1298406.42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1430501.88</v>
      </c>
      <c r="D112" s="144">
        <f t="shared" ref="D112:D119" si="1">C112</f>
        <v>1430501.88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1872133.59</v>
      </c>
      <c r="D117" s="144">
        <f t="shared" si="1"/>
        <v>1872133.59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0</v>
      </c>
      <c r="D119" s="144">
        <f t="shared" si="1"/>
        <v>0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-0.05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-0.05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3" t="s">
        <v>596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597</v>
      </c>
      <c r="B3" s="173"/>
      <c r="C3" s="173"/>
      <c r="D3" s="20" t="s">
        <v>500</v>
      </c>
      <c r="E3" s="21">
        <v>4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118696479.52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765985.47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5617789.6100000003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-37626955.719999999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I71" sqref="I71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3" t="s">
        <v>596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597</v>
      </c>
      <c r="B3" s="173"/>
      <c r="C3" s="173"/>
      <c r="D3" s="20" t="s">
        <v>500</v>
      </c>
      <c r="E3" s="21">
        <v>4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24546491.399999999</v>
      </c>
      <c r="D10" s="147">
        <v>23130651.82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24546491.399999999</v>
      </c>
      <c r="D16" s="148">
        <f>SUM(D9:D15)</f>
        <v>23130651.82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1521375.24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1521375.24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1915775.84</v>
      </c>
      <c r="D29" s="148">
        <f>SUM(D30:D37)</f>
        <v>545945.28</v>
      </c>
    </row>
    <row r="30" spans="1:5" x14ac:dyDescent="0.2">
      <c r="A30" s="26">
        <v>1241</v>
      </c>
      <c r="B30" s="22" t="s">
        <v>158</v>
      </c>
      <c r="C30" s="147">
        <v>461624.5</v>
      </c>
      <c r="D30" s="147">
        <v>132485.45000000001</v>
      </c>
    </row>
    <row r="31" spans="1:5" x14ac:dyDescent="0.2">
      <c r="A31" s="26">
        <v>1242</v>
      </c>
      <c r="B31" s="22" t="s">
        <v>159</v>
      </c>
      <c r="C31" s="147">
        <v>853236.74</v>
      </c>
      <c r="D31" s="147">
        <v>210545.22</v>
      </c>
    </row>
    <row r="32" spans="1:5" x14ac:dyDescent="0.2">
      <c r="A32" s="26">
        <v>1243</v>
      </c>
      <c r="B32" s="22" t="s">
        <v>160</v>
      </c>
      <c r="C32" s="147">
        <v>3984.6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596930</v>
      </c>
      <c r="D35" s="147">
        <v>202914.61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3437151.08</v>
      </c>
      <c r="D44" s="148">
        <f>D21+D29+D38</f>
        <v>545945.28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5617789.6100000003</v>
      </c>
      <c r="D48" s="148">
        <v>7551731.8499999996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6947565.1699999999</v>
      </c>
      <c r="D49" s="148">
        <f>D54+D66+D94+D97+D50</f>
        <v>7324496.8200000003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5332231.9799999995</v>
      </c>
      <c r="D66" s="148">
        <f>D67+D76+D79+D85</f>
        <v>5885468.3500000006</v>
      </c>
    </row>
    <row r="67" spans="1:4" x14ac:dyDescent="0.2">
      <c r="A67" s="26">
        <v>5510</v>
      </c>
      <c r="B67" s="22" t="s">
        <v>358</v>
      </c>
      <c r="C67" s="147">
        <f>SUM(C68:C75)</f>
        <v>5332201.5299999993</v>
      </c>
      <c r="D67" s="147">
        <f>SUM(D68:D75)</f>
        <v>5885444.4400000004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3801416.69</v>
      </c>
      <c r="D70" s="147">
        <v>3785223.83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1523241.75</v>
      </c>
      <c r="D72" s="147">
        <v>2550138.89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7543.09</v>
      </c>
      <c r="D75" s="147">
        <v>-449918.28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30.45</v>
      </c>
      <c r="D85" s="147">
        <f>SUM(D86:D93)</f>
        <v>23.91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30.45</v>
      </c>
      <c r="D93" s="147">
        <v>23.91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1615333.19</v>
      </c>
      <c r="D97" s="148">
        <f>SUM(D98:D102)</f>
        <v>1439028.47</v>
      </c>
    </row>
    <row r="98" spans="1:4" x14ac:dyDescent="0.2">
      <c r="A98" s="26">
        <v>2111</v>
      </c>
      <c r="B98" s="22" t="s">
        <v>523</v>
      </c>
      <c r="C98" s="147">
        <v>184831.31</v>
      </c>
      <c r="D98" s="147">
        <v>375843.14</v>
      </c>
    </row>
    <row r="99" spans="1:4" x14ac:dyDescent="0.2">
      <c r="A99" s="26">
        <v>2112</v>
      </c>
      <c r="B99" s="22" t="s">
        <v>524</v>
      </c>
      <c r="C99" s="147">
        <v>437018.19</v>
      </c>
      <c r="D99" s="147">
        <v>242372.47</v>
      </c>
    </row>
    <row r="100" spans="1:4" x14ac:dyDescent="0.2">
      <c r="A100" s="26">
        <v>2112</v>
      </c>
      <c r="B100" s="22" t="s">
        <v>525</v>
      </c>
      <c r="C100" s="147">
        <v>993483.69</v>
      </c>
      <c r="D100" s="147">
        <v>820812.86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41.27</v>
      </c>
      <c r="D106" s="151">
        <f>+D107+D129</f>
        <v>19.77</v>
      </c>
    </row>
    <row r="107" spans="1:4" x14ac:dyDescent="0.2">
      <c r="A107" s="96">
        <v>4300</v>
      </c>
      <c r="B107" s="100" t="s">
        <v>590</v>
      </c>
      <c r="C107" s="154">
        <f>C121+C108+C111+C117+C119</f>
        <v>41.27</v>
      </c>
      <c r="D107" s="156">
        <f>D121+D108+D111+D117+D119</f>
        <v>19.77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41.27</v>
      </c>
      <c r="D121" s="158">
        <f>SUM(D122:D128)</f>
        <v>19.77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41.27</v>
      </c>
      <c r="D128" s="155">
        <v>19.77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12565313.510000002</v>
      </c>
      <c r="D139" s="148">
        <f>D48+D49-D103-D106</f>
        <v>14876208.9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4" t="s">
        <v>596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597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78667650.590000004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41.27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41.27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354000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354000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78313691.859999999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5" t="s">
        <v>596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597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3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70800821.349999994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3437151.08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461624.5</v>
      </c>
    </row>
    <row r="12" spans="1:3" x14ac:dyDescent="0.2">
      <c r="A12" s="76">
        <v>2.4</v>
      </c>
      <c r="B12" s="63" t="s">
        <v>159</v>
      </c>
      <c r="C12" s="93">
        <v>853236.74</v>
      </c>
    </row>
    <row r="13" spans="1:3" x14ac:dyDescent="0.2">
      <c r="A13" s="76">
        <v>2.5</v>
      </c>
      <c r="B13" s="63" t="s">
        <v>160</v>
      </c>
      <c r="C13" s="93">
        <v>3984.6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596930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1521375.24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5332231.9800000004</v>
      </c>
    </row>
    <row r="32" spans="1:3" x14ac:dyDescent="0.2">
      <c r="A32" s="76" t="s">
        <v>470</v>
      </c>
      <c r="B32" s="63" t="s">
        <v>358</v>
      </c>
      <c r="C32" s="93">
        <v>5332201.53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30.45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72695902.25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22" zoomScaleNormal="100" workbookViewId="0">
      <selection activeCell="E50" sqref="E50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3" t="s">
        <v>596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597</v>
      </c>
      <c r="B3" s="196"/>
      <c r="C3" s="196"/>
      <c r="D3" s="196"/>
      <c r="E3" s="196"/>
      <c r="F3" s="196"/>
      <c r="G3" s="20" t="s">
        <v>500</v>
      </c>
      <c r="H3" s="21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547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73939651.739999995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-6965885.0700000003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11693883.919999998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-78667650.590000004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548</v>
      </c>
      <c r="C48" s="193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-73939651.739999995</v>
      </c>
    </row>
    <row r="51" spans="1:3" x14ac:dyDescent="0.2">
      <c r="A51" s="22">
        <v>8220</v>
      </c>
      <c r="B51" s="103" t="s">
        <v>46</v>
      </c>
      <c r="C51" s="161">
        <v>9994437.4900000002</v>
      </c>
    </row>
    <row r="52" spans="1:3" x14ac:dyDescent="0.2">
      <c r="A52" s="22">
        <v>8230</v>
      </c>
      <c r="B52" s="103" t="s">
        <v>594</v>
      </c>
      <c r="C52" s="161">
        <v>-10646722.710000001</v>
      </c>
    </row>
    <row r="53" spans="1:3" x14ac:dyDescent="0.2">
      <c r="A53" s="22">
        <v>8240</v>
      </c>
      <c r="B53" s="103" t="s">
        <v>45</v>
      </c>
      <c r="C53" s="161">
        <v>3791115.61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1615333.19</v>
      </c>
    </row>
    <row r="56" spans="1:3" x14ac:dyDescent="0.2">
      <c r="A56" s="22">
        <v>8270</v>
      </c>
      <c r="B56" s="103" t="s">
        <v>42</v>
      </c>
      <c r="C56" s="161">
        <v>69185488.159999996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2019-02-13T21:19:08Z</cp:lastPrinted>
  <dcterms:created xsi:type="dcterms:W3CDTF">2012-12-11T20:36:24Z</dcterms:created>
  <dcterms:modified xsi:type="dcterms:W3CDTF">2026-01-26T14:51:13Z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