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2.-INFORMACION PRESUPUESTARIA\FORMATO DE ENVIO\"/>
    </mc:Choice>
  </mc:AlternateContent>
  <xr:revisionPtr revIDLastSave="0" documentId="13_ncr:1_{4E48D33C-C190-466D-9AF8-15551BEB0F24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9" i="4" l="1"/>
  <c r="G38" i="4"/>
  <c r="F38" i="4"/>
  <c r="E38" i="4"/>
  <c r="D38" i="4"/>
  <c r="C38" i="4"/>
  <c r="B38" i="4"/>
  <c r="G36" i="4"/>
  <c r="G35" i="4"/>
  <c r="D36" i="4"/>
  <c r="F35" i="4"/>
  <c r="E35" i="4"/>
  <c r="C35" i="4"/>
  <c r="B35" i="4"/>
  <c r="G33" i="4"/>
  <c r="G32" i="4"/>
  <c r="G31" i="4"/>
  <c r="G30" i="4"/>
  <c r="D33" i="4"/>
  <c r="D32" i="4"/>
  <c r="D31" i="4"/>
  <c r="D30" i="4"/>
  <c r="F29" i="4"/>
  <c r="E29" i="4"/>
  <c r="C29" i="4"/>
  <c r="B29" i="4"/>
  <c r="G27" i="4"/>
  <c r="G26" i="4"/>
  <c r="G25" i="4"/>
  <c r="G24" i="4"/>
  <c r="G23" i="4"/>
  <c r="G22" i="4"/>
  <c r="G21" i="4"/>
  <c r="G20" i="4"/>
  <c r="F19" i="4"/>
  <c r="E19" i="4"/>
  <c r="C19" i="4"/>
  <c r="D19" i="4" s="1"/>
  <c r="B19" i="4"/>
  <c r="G19" i="4" s="1"/>
  <c r="D27" i="4"/>
  <c r="D26" i="4"/>
  <c r="D25" i="4"/>
  <c r="D24" i="4"/>
  <c r="D23" i="4"/>
  <c r="D22" i="4"/>
  <c r="D21" i="4"/>
  <c r="D20" i="4"/>
  <c r="F15" i="4"/>
  <c r="E15" i="4"/>
  <c r="C15" i="4"/>
  <c r="B15" i="4"/>
  <c r="G13" i="4"/>
  <c r="G12" i="4"/>
  <c r="G11" i="4"/>
  <c r="G10" i="4"/>
  <c r="G9" i="4"/>
  <c r="G8" i="4"/>
  <c r="G7" i="4"/>
  <c r="G6" i="4"/>
  <c r="D13" i="4"/>
  <c r="D12" i="4"/>
  <c r="D11" i="4"/>
  <c r="D10" i="4"/>
  <c r="D9" i="4"/>
  <c r="D8" i="4"/>
  <c r="D7" i="4"/>
  <c r="D6" i="4"/>
  <c r="G5" i="4"/>
  <c r="G4" i="4"/>
  <c r="D5" i="4"/>
  <c r="D4" i="4"/>
  <c r="D15" i="4" s="1"/>
  <c r="D35" i="4" l="1"/>
  <c r="G29" i="4"/>
  <c r="D29" i="4"/>
  <c r="G15" i="4"/>
  <c r="G16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<sst xmlns="http://schemas.openxmlformats.org/spreadsheetml/2006/main" count="51" uniqueCount="30">
  <si>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</si>
  <si>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</si>
  <si>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</si>
  <si>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</si>
  <si>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</si>
  <si>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</si>
  <si>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</si>
  <si>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</si>
  <si>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</si>
  <si>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</si>
  <si>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</si>
  <si>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</si>
  <si>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</si>
  <si>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</si>
  <si>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</si>
  <si>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</si>
  <si>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</si>
  <si>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</si>
  <si>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</si>
  <si>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</si>
  <si>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</si>
  <si>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</si>
  <si>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</si>
  <si>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</si>
  <si>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</si>
  <si>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</si>
  <si>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</si>
  <si>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</si>
  <si>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POLITECNICA DEL BICENTENARIO
Estado Analítico de Ingresos
Del 01 de Enero al 31 de Diciembre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</si>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</sst>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4" fontId="3" fillId="0" borderId="11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4" fontId="7" fillId="0" borderId="11" xfId="8" applyNumberFormat="1" applyFont="1" applyBorder="1" applyAlignment="1" applyProtection="1">
      <alignment vertical="center"/>
      <protection locked="0"/>
    </xf>
    <xf numFmtId="4" fontId="8" fillId="0" borderId="11" xfId="8" applyNumberFormat="1" applyFont="1" applyBorder="1" applyAlignment="1" applyProtection="1">
      <alignment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2" t="s">
        <v>28</v>
      </c>
      <c r="B1" s="33"/>
      <c r="C1" s="33"/>
      <c r="D1" s="33"/>
      <c r="E1" s="33"/>
      <c r="F1" s="33"/>
      <c r="G1" s="34"/>
    </row>
    <row r="2" spans="1:7" s="3" customFormat="1" x14ac:dyDescent="0.2">
      <c r="A2" s="23"/>
      <c r="B2" s="37" t="s">
        <v>22</v>
      </c>
      <c r="C2" s="38"/>
      <c r="D2" s="38"/>
      <c r="E2" s="38"/>
      <c r="F2" s="39"/>
      <c r="G2" s="35" t="s">
        <v>4</v>
      </c>
    </row>
    <row r="3" spans="1:7" s="1" customFormat="1" ht="24.95" customHeight="1" x14ac:dyDescent="0.2">
      <c r="A3" s="31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6"/>
    </row>
    <row r="4" spans="1:7" x14ac:dyDescent="0.2">
      <c r="A4" s="24" t="s">
        <v>5</v>
      </c>
      <c r="B4" s="40">
        <v>0</v>
      </c>
      <c r="C4" s="40">
        <v>0</v>
      </c>
      <c r="D4" s="40">
        <f>B4+C4</f>
        <v>0</v>
      </c>
      <c r="E4" s="40">
        <v>0</v>
      </c>
      <c r="F4" s="40">
        <v>0</v>
      </c>
      <c r="G4" s="40">
        <f>F4-B4</f>
        <v>0</v>
      </c>
    </row>
    <row r="5" spans="1:7" x14ac:dyDescent="0.2">
      <c r="A5" s="25" t="s">
        <v>6</v>
      </c>
      <c r="B5" s="41">
        <v>0</v>
      </c>
      <c r="C5" s="41">
        <v>0</v>
      </c>
      <c r="D5" s="41">
        <f>B5+C5</f>
        <v>0</v>
      </c>
      <c r="E5" s="41">
        <v>0</v>
      </c>
      <c r="F5" s="41">
        <v>0</v>
      </c>
      <c r="G5" s="41">
        <f>F5-B5</f>
        <v>0</v>
      </c>
    </row>
    <row r="6" spans="1:7" x14ac:dyDescent="0.2">
      <c r="A6" s="24" t="s">
        <v>7</v>
      </c>
      <c r="B6" s="41">
        <v>0</v>
      </c>
      <c r="C6" s="41">
        <v>0</v>
      </c>
      <c r="D6" s="41">
        <f t="shared" ref="D6:D13" si="0">B6+C6</f>
        <v>0</v>
      </c>
      <c r="E6" s="41">
        <v>0</v>
      </c>
      <c r="F6" s="41">
        <v>0</v>
      </c>
      <c r="G6" s="41">
        <f t="shared" ref="G6:G13" si="1">F6-B6</f>
        <v>0</v>
      </c>
    </row>
    <row r="7" spans="1:7" x14ac:dyDescent="0.2">
      <c r="A7" s="24" t="s">
        <v>8</v>
      </c>
      <c r="B7" s="41">
        <v>0</v>
      </c>
      <c r="C7" s="41">
        <v>0</v>
      </c>
      <c r="D7" s="41">
        <f t="shared" si="0"/>
        <v>0</v>
      </c>
      <c r="E7" s="41">
        <v>0</v>
      </c>
      <c r="F7" s="41">
        <v>0</v>
      </c>
      <c r="G7" s="41">
        <f t="shared" si="1"/>
        <v>0</v>
      </c>
    </row>
    <row r="8" spans="1:7" x14ac:dyDescent="0.2">
      <c r="A8" s="26" t="s">
        <v>9</v>
      </c>
      <c r="B8" s="41">
        <v>0</v>
      </c>
      <c r="C8" s="41">
        <v>0</v>
      </c>
      <c r="D8" s="41">
        <f t="shared" si="0"/>
        <v>0</v>
      </c>
      <c r="E8" s="41">
        <v>0</v>
      </c>
      <c r="F8" s="41">
        <v>0</v>
      </c>
      <c r="G8" s="41">
        <f t="shared" si="1"/>
        <v>0</v>
      </c>
    </row>
    <row r="9" spans="1:7" x14ac:dyDescent="0.2">
      <c r="A9" s="25" t="s">
        <v>10</v>
      </c>
      <c r="B9" s="41">
        <v>0</v>
      </c>
      <c r="C9" s="41">
        <v>0</v>
      </c>
      <c r="D9" s="41">
        <f t="shared" si="0"/>
        <v>0</v>
      </c>
      <c r="E9" s="41">
        <v>0</v>
      </c>
      <c r="F9" s="41">
        <v>0</v>
      </c>
      <c r="G9" s="41">
        <f t="shared" si="1"/>
        <v>0</v>
      </c>
    </row>
    <row r="10" spans="1:7" x14ac:dyDescent="0.2">
      <c r="A10" s="24" t="s">
        <v>11</v>
      </c>
      <c r="B10" s="41">
        <v>10889728</v>
      </c>
      <c r="C10" s="41">
        <v>5831682.5700000003</v>
      </c>
      <c r="D10" s="41">
        <f t="shared" si="0"/>
        <v>16721410.57</v>
      </c>
      <c r="E10" s="41">
        <v>9755525.5</v>
      </c>
      <c r="F10" s="41">
        <v>9755525.5</v>
      </c>
      <c r="G10" s="41">
        <f t="shared" si="1"/>
        <v>-1134202.5</v>
      </c>
    </row>
    <row r="11" spans="1:7" ht="22.5" x14ac:dyDescent="0.2">
      <c r="A11" s="24" t="s">
        <v>18</v>
      </c>
      <c r="B11" s="41">
        <v>19033414</v>
      </c>
      <c r="C11" s="41">
        <v>1669767.73</v>
      </c>
      <c r="D11" s="41">
        <f t="shared" si="0"/>
        <v>20703181.73</v>
      </c>
      <c r="E11" s="41">
        <v>20703181.73</v>
      </c>
      <c r="F11" s="41">
        <v>20703181.73</v>
      </c>
      <c r="G11" s="41">
        <f t="shared" si="1"/>
        <v>1669767.7300000004</v>
      </c>
    </row>
    <row r="12" spans="1:7" ht="22.5" x14ac:dyDescent="0.2">
      <c r="A12" s="24" t="s">
        <v>12</v>
      </c>
      <c r="B12" s="41">
        <v>44016509.740000002</v>
      </c>
      <c r="C12" s="41">
        <v>4192433.62</v>
      </c>
      <c r="D12" s="41">
        <f t="shared" si="0"/>
        <v>48208943.359999999</v>
      </c>
      <c r="E12" s="41">
        <v>48208943.359999999</v>
      </c>
      <c r="F12" s="41">
        <v>48208943.359999999</v>
      </c>
      <c r="G12" s="41">
        <f t="shared" si="1"/>
        <v>4192433.6199999973</v>
      </c>
    </row>
    <row r="13" spans="1:7" x14ac:dyDescent="0.2">
      <c r="A13" s="24" t="s">
        <v>13</v>
      </c>
      <c r="B13" s="41">
        <v>0</v>
      </c>
      <c r="C13" s="41">
        <v>0</v>
      </c>
      <c r="D13" s="41">
        <f t="shared" si="0"/>
        <v>0</v>
      </c>
      <c r="E13" s="41">
        <v>0</v>
      </c>
      <c r="F13" s="41">
        <v>0</v>
      </c>
      <c r="G13" s="41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29">
        <f>SUM(B4:B13)</f>
        <v>73939651.74000001</v>
      </c>
      <c r="C15" s="29">
        <f>SUM(C4:C13)</f>
        <v>11693883.920000002</v>
      </c>
      <c r="D15" s="29">
        <f>SUM(D4:D13)</f>
        <v>85633535.659999996</v>
      </c>
      <c r="E15" s="29">
        <f>SUM(E4:E13)</f>
        <v>78667650.590000004</v>
      </c>
      <c r="F15" s="29">
        <f>SUM(F4:F13)</f>
        <v>78667650.590000004</v>
      </c>
      <c r="G15" s="11">
        <f>SUM(G4:G13)</f>
        <v>4727998.8499999978</v>
      </c>
    </row>
    <row r="16" spans="1:7" x14ac:dyDescent="0.2">
      <c r="A16" s="13"/>
      <c r="B16" s="14"/>
      <c r="C16" s="14"/>
      <c r="D16" s="17"/>
      <c r="E16" s="15" t="s">
        <v>27</v>
      </c>
      <c r="F16" s="18"/>
      <c r="G16" s="30">
        <f>IF(G15&gt;0,G15,0)</f>
        <v>4727998.8499999978</v>
      </c>
    </row>
    <row r="17" spans="1:7" ht="10.5" customHeight="1" x14ac:dyDescent="0.2">
      <c r="A17" s="22"/>
      <c r="B17" s="37" t="s">
        <v>22</v>
      </c>
      <c r="C17" s="38"/>
      <c r="D17" s="38"/>
      <c r="E17" s="38"/>
      <c r="F17" s="39"/>
      <c r="G17" s="35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6"/>
    </row>
    <row r="19" spans="1:7" x14ac:dyDescent="0.2">
      <c r="A19" s="20" t="s">
        <v>15</v>
      </c>
      <c r="B19" s="11">
        <f>SUM(B20+B21+B22+B23+B24+B25+B26+B27)</f>
        <v>19033414</v>
      </c>
      <c r="C19" s="11">
        <f>SUM(C20+C21+C22+C23+C24+C25+C26+C27)</f>
        <v>1669767.73</v>
      </c>
      <c r="D19" s="11">
        <f>B19+C19</f>
        <v>20703181.73</v>
      </c>
      <c r="E19" s="11">
        <f>SUM(E20+E21+E22+E23+E24+E25+E26+E27)</f>
        <v>20703181.73</v>
      </c>
      <c r="F19" s="11">
        <f>SUM(F20+F21+F22+F23+F24+F25+F26+F27)</f>
        <v>20703181.73</v>
      </c>
      <c r="G19" s="11">
        <f>F19-B19</f>
        <v>1669767.7300000004</v>
      </c>
    </row>
    <row r="20" spans="1:7" x14ac:dyDescent="0.2">
      <c r="A20" s="26" t="s">
        <v>5</v>
      </c>
      <c r="B20" s="43">
        <v>0</v>
      </c>
      <c r="C20" s="43">
        <v>0</v>
      </c>
      <c r="D20" s="43">
        <f>B20+C20</f>
        <v>0</v>
      </c>
      <c r="E20" s="43">
        <v>0</v>
      </c>
      <c r="F20" s="43">
        <v>0</v>
      </c>
      <c r="G20" s="43">
        <f>F20-B20</f>
        <v>0</v>
      </c>
    </row>
    <row r="21" spans="1:7" x14ac:dyDescent="0.2">
      <c r="A21" s="26" t="s">
        <v>6</v>
      </c>
      <c r="B21" s="43">
        <v>0</v>
      </c>
      <c r="C21" s="43">
        <v>0</v>
      </c>
      <c r="D21" s="43">
        <f t="shared" ref="D21:D27" si="2">B21+C21</f>
        <v>0</v>
      </c>
      <c r="E21" s="43">
        <v>0</v>
      </c>
      <c r="F21" s="43">
        <v>0</v>
      </c>
      <c r="G21" s="43">
        <f>F21-B21</f>
        <v>0</v>
      </c>
    </row>
    <row r="22" spans="1:7" x14ac:dyDescent="0.2">
      <c r="A22" s="26" t="s">
        <v>7</v>
      </c>
      <c r="B22" s="43">
        <v>0</v>
      </c>
      <c r="C22" s="43">
        <v>0</v>
      </c>
      <c r="D22" s="43">
        <f t="shared" si="2"/>
        <v>0</v>
      </c>
      <c r="E22" s="43">
        <v>0</v>
      </c>
      <c r="F22" s="43">
        <v>0</v>
      </c>
      <c r="G22" s="43">
        <f>F22-B22</f>
        <v>0</v>
      </c>
    </row>
    <row r="23" spans="1:7" x14ac:dyDescent="0.2">
      <c r="A23" s="26" t="s">
        <v>8</v>
      </c>
      <c r="B23" s="43">
        <v>0</v>
      </c>
      <c r="C23" s="43">
        <v>0</v>
      </c>
      <c r="D23" s="43">
        <f t="shared" si="2"/>
        <v>0</v>
      </c>
      <c r="E23" s="43">
        <v>0</v>
      </c>
      <c r="F23" s="43">
        <v>0</v>
      </c>
      <c r="G23" s="43">
        <f>F23-B23</f>
        <v>0</v>
      </c>
    </row>
    <row r="24" spans="1:7" x14ac:dyDescent="0.2">
      <c r="A24" s="26" t="s">
        <v>16</v>
      </c>
      <c r="B24" s="43">
        <v>0</v>
      </c>
      <c r="C24" s="43">
        <v>0</v>
      </c>
      <c r="D24" s="43">
        <f t="shared" si="2"/>
        <v>0</v>
      </c>
      <c r="E24" s="43">
        <v>0</v>
      </c>
      <c r="F24" s="43">
        <v>0</v>
      </c>
      <c r="G24" s="43">
        <f>F24-B24</f>
        <v>0</v>
      </c>
    </row>
    <row r="25" spans="1:7" x14ac:dyDescent="0.2">
      <c r="A25" s="26" t="s">
        <v>17</v>
      </c>
      <c r="B25" s="43">
        <v>0</v>
      </c>
      <c r="C25" s="43">
        <v>0</v>
      </c>
      <c r="D25" s="43">
        <f t="shared" si="2"/>
        <v>0</v>
      </c>
      <c r="E25" s="43">
        <v>0</v>
      </c>
      <c r="F25" s="43">
        <v>0</v>
      </c>
      <c r="G25" s="43">
        <f>F25-B25</f>
        <v>0</v>
      </c>
    </row>
    <row r="26" spans="1:7" ht="22.5" x14ac:dyDescent="0.2">
      <c r="A26" s="26" t="s">
        <v>18</v>
      </c>
      <c r="B26" s="43">
        <v>19033414</v>
      </c>
      <c r="C26" s="43">
        <v>1669767.73</v>
      </c>
      <c r="D26" s="43">
        <f t="shared" si="2"/>
        <v>20703181.73</v>
      </c>
      <c r="E26" s="43">
        <v>20703181.73</v>
      </c>
      <c r="F26" s="43">
        <v>20703181.73</v>
      </c>
      <c r="G26" s="43">
        <f>F26-B26</f>
        <v>1669767.7300000004</v>
      </c>
    </row>
    <row r="27" spans="1:7" ht="22.5" x14ac:dyDescent="0.2">
      <c r="A27" s="26" t="s">
        <v>12</v>
      </c>
      <c r="B27" s="43">
        <v>0</v>
      </c>
      <c r="C27" s="43">
        <v>0</v>
      </c>
      <c r="D27" s="43">
        <f t="shared" si="2"/>
        <v>0</v>
      </c>
      <c r="E27" s="43">
        <v>0</v>
      </c>
      <c r="F27" s="43">
        <v>0</v>
      </c>
      <c r="G27" s="43">
        <f>F27-B27</f>
        <v>0</v>
      </c>
    </row>
    <row r="28" spans="1:7" x14ac:dyDescent="0.2">
      <c r="A28" s="26"/>
      <c r="B28" s="43"/>
      <c r="C28" s="43"/>
      <c r="D28" s="43"/>
      <c r="E28" s="43"/>
      <c r="F28" s="43"/>
      <c r="G28" s="43"/>
    </row>
    <row r="29" spans="1:7" ht="33.75" x14ac:dyDescent="0.2">
      <c r="A29" s="27" t="s">
        <v>21</v>
      </c>
      <c r="B29" s="44">
        <f>SUM(B30:B33)</f>
        <v>54906237.740000002</v>
      </c>
      <c r="C29" s="44">
        <f>SUM(C30:C33)</f>
        <v>10024116.190000001</v>
      </c>
      <c r="D29" s="44">
        <f>B29+C29</f>
        <v>64930353.930000007</v>
      </c>
      <c r="E29" s="44">
        <f>SUM(E30:E33)</f>
        <v>57964468.859999999</v>
      </c>
      <c r="F29" s="44">
        <f>SUM(F30:F33)</f>
        <v>57964468.859999999</v>
      </c>
      <c r="G29" s="44">
        <f>F29-B29</f>
        <v>3058231.1199999973</v>
      </c>
    </row>
    <row r="30" spans="1:7" x14ac:dyDescent="0.2">
      <c r="A30" s="26" t="s">
        <v>6</v>
      </c>
      <c r="B30" s="43">
        <v>0</v>
      </c>
      <c r="C30" s="43">
        <v>0</v>
      </c>
      <c r="D30" s="43">
        <f>B30+C30</f>
        <v>0</v>
      </c>
      <c r="E30" s="43">
        <v>0</v>
      </c>
      <c r="F30" s="43">
        <v>0</v>
      </c>
      <c r="G30" s="43">
        <f>F30-B30</f>
        <v>0</v>
      </c>
    </row>
    <row r="31" spans="1:7" x14ac:dyDescent="0.2">
      <c r="A31" s="26" t="s">
        <v>9</v>
      </c>
      <c r="B31" s="43">
        <v>0</v>
      </c>
      <c r="C31" s="43">
        <v>0</v>
      </c>
      <c r="D31" s="43">
        <f>B31+C31</f>
        <v>0</v>
      </c>
      <c r="E31" s="43">
        <v>0</v>
      </c>
      <c r="F31" s="43">
        <v>0</v>
      </c>
      <c r="G31" s="43">
        <f>F31-B31</f>
        <v>0</v>
      </c>
    </row>
    <row r="32" spans="1:7" ht="22.5" x14ac:dyDescent="0.2">
      <c r="A32" s="26" t="s">
        <v>19</v>
      </c>
      <c r="B32" s="43">
        <v>10889728</v>
      </c>
      <c r="C32" s="43">
        <v>5831682.5700000003</v>
      </c>
      <c r="D32" s="43">
        <f>B32+C32</f>
        <v>16721410.57</v>
      </c>
      <c r="E32" s="43">
        <v>9755525.5</v>
      </c>
      <c r="F32" s="43">
        <v>9755525.5</v>
      </c>
      <c r="G32" s="43">
        <f>F32-B32</f>
        <v>-1134202.5</v>
      </c>
    </row>
    <row r="33" spans="1:7" ht="22.5" x14ac:dyDescent="0.2">
      <c r="A33" s="26" t="s">
        <v>12</v>
      </c>
      <c r="B33" s="43">
        <v>44016509.740000002</v>
      </c>
      <c r="C33" s="43">
        <v>4192433.62</v>
      </c>
      <c r="D33" s="43">
        <f>B33+C33</f>
        <v>48208943.359999999</v>
      </c>
      <c r="E33" s="43">
        <v>48208943.359999999</v>
      </c>
      <c r="F33" s="43">
        <v>48208943.359999999</v>
      </c>
      <c r="G33" s="43">
        <f>F33-B33</f>
        <v>4192433.6199999973</v>
      </c>
    </row>
    <row r="34" spans="1:7" x14ac:dyDescent="0.2">
      <c r="A34" s="9"/>
      <c r="B34" s="43"/>
      <c r="C34" s="43"/>
      <c r="D34" s="43"/>
      <c r="E34" s="43"/>
      <c r="F34" s="43"/>
      <c r="G34" s="43"/>
    </row>
    <row r="35" spans="1:7" x14ac:dyDescent="0.2">
      <c r="A35" s="21" t="s">
        <v>13</v>
      </c>
      <c r="B35" s="44">
        <f>SUM(B36)</f>
        <v>0</v>
      </c>
      <c r="C35" s="44">
        <f>SUM(C36)</f>
        <v>0</v>
      </c>
      <c r="D35" s="44">
        <f>B35+C35</f>
        <v>0</v>
      </c>
      <c r="E35" s="44">
        <f>SUM(E36)</f>
        <v>0</v>
      </c>
      <c r="F35" s="44">
        <f>SUM(F36)</f>
        <v>0</v>
      </c>
      <c r="G35" s="44">
        <f>F35-B35</f>
        <v>0</v>
      </c>
    </row>
    <row r="36" spans="1:7" x14ac:dyDescent="0.2">
      <c r="A36" s="26" t="s">
        <v>13</v>
      </c>
      <c r="B36" s="43">
        <v>0</v>
      </c>
      <c r="C36" s="43">
        <v>0</v>
      </c>
      <c r="D36" s="43">
        <f>B36+C36</f>
        <v>0</v>
      </c>
      <c r="E36" s="43">
        <v>0</v>
      </c>
      <c r="F36" s="43">
        <v>0</v>
      </c>
      <c r="G36" s="43">
        <f>F36-B36</f>
        <v>0</v>
      </c>
    </row>
    <row r="37" spans="1:7" x14ac:dyDescent="0.2">
      <c r="A37" s="26"/>
      <c r="B37" s="12"/>
      <c r="C37" s="12"/>
      <c r="D37" s="12"/>
      <c r="E37" s="12"/>
      <c r="F37" s="12"/>
      <c r="G37" s="12"/>
    </row>
    <row r="38" spans="1:7" x14ac:dyDescent="0.2">
      <c r="A38" s="10" t="s">
        <v>14</v>
      </c>
      <c r="B38" s="29">
        <f>SUM(B19+B29+B35)</f>
        <v>73939651.74000001</v>
      </c>
      <c r="C38" s="29">
        <f>SUM(C19+C29+C35)</f>
        <v>11693883.920000002</v>
      </c>
      <c r="D38" s="29">
        <f>SUM(D19+D29+D35)</f>
        <v>85633535.660000011</v>
      </c>
      <c r="E38" s="29">
        <f>SUM(E19+E29+E35)</f>
        <v>78667650.590000004</v>
      </c>
      <c r="F38" s="29">
        <f>SUM(F19+F29+F35)</f>
        <v>78667650.590000004</v>
      </c>
      <c r="G38" s="11">
        <f>SUM(G19+G29+G35)</f>
        <v>4727998.8499999978</v>
      </c>
    </row>
    <row r="39" spans="1:7" x14ac:dyDescent="0.2">
      <c r="A39" s="13"/>
      <c r="B39" s="14"/>
      <c r="C39" s="14"/>
      <c r="D39" s="14"/>
      <c r="E39" s="15" t="s">
        <v>27</v>
      </c>
      <c r="F39" s="16"/>
      <c r="G39" s="30">
        <f>IF(G38&gt;0,G38,0)</f>
        <v>4727998.8499999978</v>
      </c>
    </row>
    <row r="40" spans="1:7" x14ac:dyDescent="0.2">
      <c r="A40" t="s">
        <v>29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42" t="s">
        <v>25</v>
      </c>
      <c r="B43" s="42"/>
      <c r="C43" s="42"/>
      <c r="D43" s="42"/>
      <c r="E43" s="42"/>
      <c r="F43" s="42"/>
      <c r="G43" s="42"/>
    </row>
    <row r="44" spans="1:7" x14ac:dyDescent="0.2">
      <c r="A44" s="42"/>
      <c r="B44" s="42"/>
      <c r="C44" s="42"/>
      <c r="D44" s="42"/>
      <c r="E44" s="42"/>
      <c r="F44" s="42"/>
      <c r="G44" s="42"/>
    </row>
    <row r="45" spans="1:7" x14ac:dyDescent="0.2">
      <c r="A45" s="42"/>
      <c r="B45" s="42"/>
      <c r="C45" s="42"/>
      <c r="D45" s="42"/>
      <c r="E45" s="42"/>
      <c r="F45" s="42"/>
      <c r="G45" s="42"/>
    </row>
  </sheetData>
  <sheetProtection formatCells="0" formatColumns="0" formatRows="0" insertRows="0" autoFilter="0"/>
  <mergeCells count="6">
    <mergeCell ref="A43:G45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2012-12-11T20:48:19Z</dcterms:created>
  <dcterms:modified xsi:type="dcterms:W3CDTF">2026-01-23T21:05:08Z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