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4to Trimestre\Información Disciplina Financiera\"/>
    </mc:Choice>
  </mc:AlternateContent>
  <xr:revisionPtr revIDLastSave="0" documentId="8_{87640EED-CF76-4028-90CD-639D08A231B1}" xr6:coauthVersionLast="36" xr6:coauthVersionMax="36" xr10:uidLastSave="{00000000-0000-0000-0000-000000000000}"/>
  <bookViews>
    <workbookView xWindow="0" yWindow="0" windowWidth="28800" windowHeight="11025" xr2:uid="{38D4D116-755F-43BB-A85A-BE753A4E343A}"/>
  </bookViews>
  <sheets>
    <sheet name="Formato 6 a)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7" i="2" l="1"/>
  <c r="G156" i="2"/>
  <c r="G155" i="2"/>
  <c r="G154" i="2"/>
  <c r="G153" i="2"/>
  <c r="G152" i="2"/>
  <c r="G150" i="2" s="1"/>
  <c r="G151" i="2"/>
  <c r="F150" i="2"/>
  <c r="E150" i="2"/>
  <c r="D150" i="2"/>
  <c r="C150" i="2"/>
  <c r="B150" i="2"/>
  <c r="G149" i="2"/>
  <c r="G146" i="2" s="1"/>
  <c r="G148" i="2"/>
  <c r="G147" i="2"/>
  <c r="F146" i="2"/>
  <c r="E146" i="2"/>
  <c r="D146" i="2"/>
  <c r="C146" i="2"/>
  <c r="B146" i="2"/>
  <c r="G145" i="2"/>
  <c r="G144" i="2"/>
  <c r="G143" i="2"/>
  <c r="G142" i="2"/>
  <c r="G141" i="2"/>
  <c r="G140" i="2"/>
  <c r="G139" i="2"/>
  <c r="G138" i="2"/>
  <c r="G137" i="2" s="1"/>
  <c r="F137" i="2"/>
  <c r="E137" i="2"/>
  <c r="D137" i="2"/>
  <c r="C137" i="2"/>
  <c r="B137" i="2"/>
  <c r="G136" i="2"/>
  <c r="G135" i="2"/>
  <c r="G133" i="2" s="1"/>
  <c r="G134" i="2"/>
  <c r="F133" i="2"/>
  <c r="E133" i="2"/>
  <c r="D133" i="2"/>
  <c r="C133" i="2"/>
  <c r="B133" i="2"/>
  <c r="G132" i="2"/>
  <c r="G131" i="2"/>
  <c r="G130" i="2"/>
  <c r="G129" i="2"/>
  <c r="G128" i="2"/>
  <c r="G127" i="2"/>
  <c r="G126" i="2"/>
  <c r="G125" i="2"/>
  <c r="G124" i="2"/>
  <c r="G123" i="2" s="1"/>
  <c r="F123" i="2"/>
  <c r="E123" i="2"/>
  <c r="D123" i="2"/>
  <c r="C123" i="2"/>
  <c r="B123" i="2"/>
  <c r="G122" i="2"/>
  <c r="G121" i="2"/>
  <c r="G120" i="2"/>
  <c r="G119" i="2"/>
  <c r="G118" i="2"/>
  <c r="G117" i="2"/>
  <c r="G116" i="2"/>
  <c r="G115" i="2"/>
  <c r="G114" i="2"/>
  <c r="G113" i="2"/>
  <c r="F113" i="2"/>
  <c r="E113" i="2"/>
  <c r="D113" i="2"/>
  <c r="C113" i="2"/>
  <c r="B113" i="2"/>
  <c r="G112" i="2"/>
  <c r="G111" i="2"/>
  <c r="G110" i="2"/>
  <c r="G109" i="2"/>
  <c r="G108" i="2"/>
  <c r="G107" i="2"/>
  <c r="G106" i="2"/>
  <c r="G103" i="2" s="1"/>
  <c r="G105" i="2"/>
  <c r="G104" i="2"/>
  <c r="F103" i="2"/>
  <c r="E103" i="2"/>
  <c r="D103" i="2"/>
  <c r="C103" i="2"/>
  <c r="B103" i="2"/>
  <c r="G102" i="2"/>
  <c r="G101" i="2"/>
  <c r="G100" i="2"/>
  <c r="G99" i="2"/>
  <c r="G98" i="2"/>
  <c r="G97" i="2"/>
  <c r="G96" i="2"/>
  <c r="G95" i="2"/>
  <c r="G93" i="2" s="1"/>
  <c r="G94" i="2"/>
  <c r="F93" i="2"/>
  <c r="E93" i="2"/>
  <c r="E84" i="2" s="1"/>
  <c r="D93" i="2"/>
  <c r="C93" i="2"/>
  <c r="B93" i="2"/>
  <c r="G92" i="2"/>
  <c r="G91" i="2"/>
  <c r="G90" i="2"/>
  <c r="G89" i="2"/>
  <c r="G88" i="2"/>
  <c r="G85" i="2" s="1"/>
  <c r="G87" i="2"/>
  <c r="G86" i="2"/>
  <c r="F85" i="2"/>
  <c r="F84" i="2" s="1"/>
  <c r="E85" i="2"/>
  <c r="D85" i="2"/>
  <c r="C85" i="2"/>
  <c r="C84" i="2" s="1"/>
  <c r="B85" i="2"/>
  <c r="B84" i="2" s="1"/>
  <c r="D84" i="2"/>
  <c r="G82" i="2"/>
  <c r="G81" i="2"/>
  <c r="G80" i="2"/>
  <c r="G79" i="2"/>
  <c r="G78" i="2"/>
  <c r="G77" i="2"/>
  <c r="G75" i="2" s="1"/>
  <c r="G76" i="2"/>
  <c r="F75" i="2"/>
  <c r="E75" i="2"/>
  <c r="D75" i="2"/>
  <c r="C75" i="2"/>
  <c r="B75" i="2"/>
  <c r="G74" i="2"/>
  <c r="G71" i="2" s="1"/>
  <c r="G73" i="2"/>
  <c r="G72" i="2"/>
  <c r="F71" i="2"/>
  <c r="E71" i="2"/>
  <c r="D71" i="2"/>
  <c r="C71" i="2"/>
  <c r="B71" i="2"/>
  <c r="G70" i="2"/>
  <c r="G69" i="2"/>
  <c r="G68" i="2"/>
  <c r="G67" i="2"/>
  <c r="G66" i="2"/>
  <c r="G65" i="2"/>
  <c r="G64" i="2"/>
  <c r="G63" i="2"/>
  <c r="G62" i="2" s="1"/>
  <c r="F62" i="2"/>
  <c r="E62" i="2"/>
  <c r="D62" i="2"/>
  <c r="C62" i="2"/>
  <c r="B62" i="2"/>
  <c r="G61" i="2"/>
  <c r="G60" i="2"/>
  <c r="G58" i="2" s="1"/>
  <c r="G59" i="2"/>
  <c r="F58" i="2"/>
  <c r="E58" i="2"/>
  <c r="D58" i="2"/>
  <c r="C58" i="2"/>
  <c r="B58" i="2"/>
  <c r="G57" i="2"/>
  <c r="G56" i="2"/>
  <c r="G55" i="2"/>
  <c r="G54" i="2"/>
  <c r="G53" i="2"/>
  <c r="G52" i="2"/>
  <c r="G51" i="2"/>
  <c r="G50" i="2"/>
  <c r="G49" i="2"/>
  <c r="G48" i="2" s="1"/>
  <c r="F48" i="2"/>
  <c r="E48" i="2"/>
  <c r="D48" i="2"/>
  <c r="C48" i="2"/>
  <c r="B48" i="2"/>
  <c r="G47" i="2"/>
  <c r="G46" i="2"/>
  <c r="G45" i="2"/>
  <c r="G44" i="2"/>
  <c r="G43" i="2"/>
  <c r="G42" i="2"/>
  <c r="G41" i="2"/>
  <c r="G40" i="2"/>
  <c r="G39" i="2"/>
  <c r="G38" i="2"/>
  <c r="F38" i="2"/>
  <c r="E38" i="2"/>
  <c r="D38" i="2"/>
  <c r="C38" i="2"/>
  <c r="B38" i="2"/>
  <c r="G37" i="2"/>
  <c r="G36" i="2"/>
  <c r="G35" i="2"/>
  <c r="G34" i="2"/>
  <c r="G33" i="2"/>
  <c r="G32" i="2"/>
  <c r="G31" i="2"/>
  <c r="G28" i="2" s="1"/>
  <c r="G30" i="2"/>
  <c r="G29" i="2"/>
  <c r="F28" i="2"/>
  <c r="E28" i="2"/>
  <c r="D28" i="2"/>
  <c r="C28" i="2"/>
  <c r="B28" i="2"/>
  <c r="G27" i="2"/>
  <c r="G26" i="2"/>
  <c r="G25" i="2"/>
  <c r="G24" i="2"/>
  <c r="G23" i="2"/>
  <c r="G22" i="2"/>
  <c r="G21" i="2"/>
  <c r="G20" i="2"/>
  <c r="G18" i="2" s="1"/>
  <c r="G19" i="2"/>
  <c r="F18" i="2"/>
  <c r="E18" i="2"/>
  <c r="E9" i="2" s="1"/>
  <c r="E159" i="2" s="1"/>
  <c r="D18" i="2"/>
  <c r="C18" i="2"/>
  <c r="B18" i="2"/>
  <c r="G17" i="2"/>
  <c r="G16" i="2"/>
  <c r="G15" i="2"/>
  <c r="G14" i="2"/>
  <c r="G13" i="2"/>
  <c r="G10" i="2" s="1"/>
  <c r="G12" i="2"/>
  <c r="G11" i="2"/>
  <c r="F10" i="2"/>
  <c r="F9" i="2" s="1"/>
  <c r="F159" i="2" s="1"/>
  <c r="E10" i="2"/>
  <c r="D10" i="2"/>
  <c r="D9" i="2" s="1"/>
  <c r="D159" i="2" s="1"/>
  <c r="C10" i="2"/>
  <c r="C9" i="2" s="1"/>
  <c r="C159" i="2" s="1"/>
  <c r="B10" i="2"/>
  <c r="B9" i="2" s="1"/>
  <c r="B159" i="2" s="1"/>
  <c r="A5" i="2"/>
  <c r="A2" i="2"/>
  <c r="G84" i="2" l="1"/>
  <c r="G9" i="2"/>
  <c r="G159" i="2" s="1"/>
</calcChain>
</file>

<file path=xl/sharedStrings.xml><?xml version="1.0" encoding="utf-8"?>
<sst xmlns="http://schemas.openxmlformats.org/spreadsheetml/2006/main" count="162" uniqueCount="89">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</sst>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indent="3"/>
    </xf>
    <xf numFmtId="4" fontId="1" fillId="0" borderId="5" xfId="0" applyNumberFormat="1" applyFon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6"/>
    </xf>
    <xf numFmtId="0" fontId="0" fillId="3" borderId="5" xfId="0" applyFill="1" applyBorder="1" applyAlignment="1">
      <alignment horizontal="left" vertical="center" indent="9"/>
    </xf>
    <xf numFmtId="4" fontId="0" fillId="0" borderId="5" xfId="0" applyNumberForma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3"/>
    </xf>
    <xf numFmtId="0" fontId="1" fillId="3" borderId="5" xfId="0" applyFont="1" applyFill="1" applyBorder="1" applyAlignment="1">
      <alignment horizontal="left" vertical="center" indent="3"/>
    </xf>
    <xf numFmtId="0" fontId="0" fillId="3" borderId="5" xfId="0" applyFill="1" applyBorder="1" applyAlignment="1">
      <alignment horizontal="left" indent="9"/>
    </xf>
    <xf numFmtId="0" fontId="0" fillId="3" borderId="5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0" fontId="1" fillId="3" borderId="5" xfId="0" applyFont="1" applyFill="1" applyBorder="1" applyAlignment="1">
      <alignment horizontal="left" indent="3"/>
    </xf>
    <xf numFmtId="4" fontId="1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UPB_25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>
        <row r="4">
          <cell r="A4" t="str">
            <v>Del 1 de Enero al 31 de Diciembre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5C790-5FD0-40C1-AAF4-5FA689836A21}">
  <sheetPr>
    <outlinePr summaryBelow="0"/>
  </sheetPr>
  <dimension ref="A1:G161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UNIVERSIDAD POLITECNICA DEL BICENTENARIO</v>
      </c>
      <c r="B2" s="4"/>
      <c r="C2" s="4"/>
      <c r="D2" s="4"/>
      <c r="E2" s="4"/>
      <c r="F2" s="4"/>
      <c r="G2" s="4"/>
    </row>
    <row r="3" spans="1:7" x14ac:dyDescent="0.25">
      <c r="A3" s="5" t="s">
        <v>1</v>
      </c>
      <c r="B3" s="5"/>
      <c r="C3" s="5"/>
      <c r="D3" s="5"/>
      <c r="E3" s="5"/>
      <c r="F3" s="5"/>
      <c r="G3" s="5"/>
    </row>
    <row r="4" spans="1:7" x14ac:dyDescent="0.25">
      <c r="A4" s="5" t="s">
        <v>2</v>
      </c>
      <c r="B4" s="5"/>
      <c r="C4" s="5"/>
      <c r="D4" s="5"/>
      <c r="E4" s="5"/>
      <c r="F4" s="5"/>
      <c r="G4" s="5"/>
    </row>
    <row r="5" spans="1:7" x14ac:dyDescent="0.25">
      <c r="A5" s="5" t="str">
        <f>'[1]Formato 3'!A4</f>
        <v>Del 1 de Enero al 31 de Diciembre de 2025 (b)</v>
      </c>
      <c r="B5" s="5"/>
      <c r="C5" s="5"/>
      <c r="D5" s="5"/>
      <c r="E5" s="5"/>
      <c r="F5" s="5"/>
      <c r="G5" s="5"/>
    </row>
    <row r="6" spans="1:7" x14ac:dyDescent="0.25">
      <c r="A6" s="6" t="s">
        <v>3</v>
      </c>
      <c r="B6" s="6"/>
      <c r="C6" s="6"/>
      <c r="D6" s="6"/>
      <c r="E6" s="6"/>
      <c r="F6" s="6"/>
      <c r="G6" s="6"/>
    </row>
    <row r="7" spans="1:7" x14ac:dyDescent="0.25">
      <c r="A7" s="7" t="s">
        <v>4</v>
      </c>
      <c r="B7" s="7" t="s">
        <v>5</v>
      </c>
      <c r="C7" s="7"/>
      <c r="D7" s="7"/>
      <c r="E7" s="7"/>
      <c r="F7" s="7"/>
      <c r="G7" s="8" t="s">
        <v>6</v>
      </c>
    </row>
    <row r="8" spans="1:7" ht="30" x14ac:dyDescent="0.25">
      <c r="A8" s="7"/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7"/>
    </row>
    <row r="9" spans="1:7" x14ac:dyDescent="0.25">
      <c r="A9" s="10" t="s">
        <v>12</v>
      </c>
      <c r="B9" s="11">
        <f t="shared" ref="B9:G9" si="0">SUM(B10,B18,B28,B38,B48,B58,B62,B71,B75)</f>
        <v>54906237.740000002</v>
      </c>
      <c r="C9" s="11">
        <f t="shared" si="0"/>
        <v>8133193.8600000003</v>
      </c>
      <c r="D9" s="11">
        <f t="shared" si="0"/>
        <v>63039431.600000009</v>
      </c>
      <c r="E9" s="11">
        <f t="shared" si="0"/>
        <v>51640345.360000007</v>
      </c>
      <c r="F9" s="11">
        <f t="shared" si="0"/>
        <v>50309862.630000003</v>
      </c>
      <c r="G9" s="11">
        <f t="shared" si="0"/>
        <v>11399086.24</v>
      </c>
    </row>
    <row r="10" spans="1:7" x14ac:dyDescent="0.25">
      <c r="A10" s="12" t="s">
        <v>13</v>
      </c>
      <c r="B10" s="11">
        <f t="shared" ref="B10:G10" si="1">SUM(B11:B17)</f>
        <v>30190578.460000001</v>
      </c>
      <c r="C10" s="11">
        <f t="shared" si="1"/>
        <v>3993039.46</v>
      </c>
      <c r="D10" s="11">
        <f t="shared" si="1"/>
        <v>34183617.920000002</v>
      </c>
      <c r="E10" s="11">
        <f t="shared" si="1"/>
        <v>32766490.059999999</v>
      </c>
      <c r="F10" s="11">
        <f t="shared" si="1"/>
        <v>32581658.749999996</v>
      </c>
      <c r="G10" s="11">
        <f t="shared" si="1"/>
        <v>1417127.8600000015</v>
      </c>
    </row>
    <row r="11" spans="1:7" x14ac:dyDescent="0.25">
      <c r="A11" s="13" t="s">
        <v>14</v>
      </c>
      <c r="B11" s="14">
        <v>13820694.119999999</v>
      </c>
      <c r="C11" s="14">
        <v>321684.21000000002</v>
      </c>
      <c r="D11" s="14">
        <v>14142378.33</v>
      </c>
      <c r="E11" s="14">
        <v>13974997.439999999</v>
      </c>
      <c r="F11" s="14">
        <v>13813943.09</v>
      </c>
      <c r="G11" s="14">
        <f>D11-E11</f>
        <v>167380.8900000006</v>
      </c>
    </row>
    <row r="12" spans="1:7" x14ac:dyDescent="0.25">
      <c r="A12" s="13" t="s">
        <v>15</v>
      </c>
      <c r="B12" s="14">
        <v>7212195.5800000001</v>
      </c>
      <c r="C12" s="14">
        <v>2471249.44</v>
      </c>
      <c r="D12" s="14">
        <v>9683445.0199999996</v>
      </c>
      <c r="E12" s="14">
        <v>8903118.8499999996</v>
      </c>
      <c r="F12" s="14">
        <v>8903118.8499999996</v>
      </c>
      <c r="G12" s="14">
        <f t="shared" ref="G12:G17" si="2">D12-E12</f>
        <v>780326.16999999993</v>
      </c>
    </row>
    <row r="13" spans="1:7" x14ac:dyDescent="0.25">
      <c r="A13" s="13" t="s">
        <v>16</v>
      </c>
      <c r="B13" s="14">
        <v>3091244.64</v>
      </c>
      <c r="C13" s="14">
        <v>150099.85</v>
      </c>
      <c r="D13" s="14">
        <v>3241344.49</v>
      </c>
      <c r="E13" s="14">
        <v>3045011.28</v>
      </c>
      <c r="F13" s="14">
        <v>3022449.16</v>
      </c>
      <c r="G13" s="14">
        <f t="shared" si="2"/>
        <v>196333.21000000043</v>
      </c>
    </row>
    <row r="14" spans="1:7" x14ac:dyDescent="0.25">
      <c r="A14" s="13" t="s">
        <v>17</v>
      </c>
      <c r="B14" s="14">
        <v>4151738.18</v>
      </c>
      <c r="C14" s="14">
        <v>952533.59</v>
      </c>
      <c r="D14" s="14">
        <v>5104271.7700000005</v>
      </c>
      <c r="E14" s="14">
        <v>4957682.54</v>
      </c>
      <c r="F14" s="14">
        <v>4957682.54</v>
      </c>
      <c r="G14" s="14">
        <f t="shared" si="2"/>
        <v>146589.23000000045</v>
      </c>
    </row>
    <row r="15" spans="1:7" x14ac:dyDescent="0.25">
      <c r="A15" s="13" t="s">
        <v>18</v>
      </c>
      <c r="B15" s="14">
        <v>1914705.94</v>
      </c>
      <c r="C15" s="14">
        <v>97472.37</v>
      </c>
      <c r="D15" s="14">
        <v>2012178.31</v>
      </c>
      <c r="E15" s="14">
        <v>1885679.95</v>
      </c>
      <c r="F15" s="14">
        <v>1884465.11</v>
      </c>
      <c r="G15" s="14">
        <f t="shared" si="2"/>
        <v>126498.3600000001</v>
      </c>
    </row>
    <row r="16" spans="1:7" x14ac:dyDescent="0.25">
      <c r="A16" s="13" t="s">
        <v>19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f t="shared" si="2"/>
        <v>0</v>
      </c>
    </row>
    <row r="17" spans="1:7" x14ac:dyDescent="0.25">
      <c r="A17" s="13" t="s">
        <v>20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f t="shared" si="2"/>
        <v>0</v>
      </c>
    </row>
    <row r="18" spans="1:7" x14ac:dyDescent="0.25">
      <c r="A18" s="12" t="s">
        <v>21</v>
      </c>
      <c r="B18" s="11">
        <f t="shared" ref="B18:G18" si="3">SUM(B19:B27)</f>
        <v>3479345</v>
      </c>
      <c r="C18" s="11">
        <f t="shared" si="3"/>
        <v>-490175.72</v>
      </c>
      <c r="D18" s="11">
        <f t="shared" si="3"/>
        <v>2989169.28</v>
      </c>
      <c r="E18" s="11">
        <f t="shared" si="3"/>
        <v>1518540.8099999998</v>
      </c>
      <c r="F18" s="11">
        <f t="shared" si="3"/>
        <v>1115019.58</v>
      </c>
      <c r="G18" s="11">
        <f t="shared" si="3"/>
        <v>1470628.47</v>
      </c>
    </row>
    <row r="19" spans="1:7" x14ac:dyDescent="0.25">
      <c r="A19" s="13" t="s">
        <v>22</v>
      </c>
      <c r="B19" s="14">
        <v>1078850</v>
      </c>
      <c r="C19" s="14">
        <v>-399662.1</v>
      </c>
      <c r="D19" s="14">
        <v>679187.9</v>
      </c>
      <c r="E19" s="14">
        <v>518102.01</v>
      </c>
      <c r="F19" s="14">
        <v>518102.01</v>
      </c>
      <c r="G19" s="14">
        <f>D19-E19</f>
        <v>161085.89000000001</v>
      </c>
    </row>
    <row r="20" spans="1:7" x14ac:dyDescent="0.25">
      <c r="A20" s="13" t="s">
        <v>23</v>
      </c>
      <c r="B20" s="14">
        <v>116805</v>
      </c>
      <c r="C20" s="14">
        <v>0</v>
      </c>
      <c r="D20" s="14">
        <v>116805</v>
      </c>
      <c r="E20" s="14">
        <v>64599.68</v>
      </c>
      <c r="F20" s="14">
        <v>64599.68</v>
      </c>
      <c r="G20" s="14">
        <f t="shared" ref="G20:G27" si="4">D20-E20</f>
        <v>52205.32</v>
      </c>
    </row>
    <row r="21" spans="1:7" x14ac:dyDescent="0.25">
      <c r="A21" s="13" t="s">
        <v>24</v>
      </c>
      <c r="B21" s="14">
        <v>6000</v>
      </c>
      <c r="C21" s="14">
        <v>0</v>
      </c>
      <c r="D21" s="14">
        <v>6000</v>
      </c>
      <c r="E21" s="14">
        <v>4809.6000000000004</v>
      </c>
      <c r="F21" s="14">
        <v>4809.6000000000004</v>
      </c>
      <c r="G21" s="14">
        <f t="shared" si="4"/>
        <v>1190.3999999999996</v>
      </c>
    </row>
    <row r="22" spans="1:7" x14ac:dyDescent="0.25">
      <c r="A22" s="13" t="s">
        <v>25</v>
      </c>
      <c r="B22" s="14">
        <v>777000</v>
      </c>
      <c r="C22" s="14">
        <v>-135182.67000000001</v>
      </c>
      <c r="D22" s="14">
        <v>641817.32999999996</v>
      </c>
      <c r="E22" s="14">
        <v>311706.43</v>
      </c>
      <c r="F22" s="14">
        <v>159649.73000000001</v>
      </c>
      <c r="G22" s="14">
        <f t="shared" si="4"/>
        <v>330110.89999999997</v>
      </c>
    </row>
    <row r="23" spans="1:7" x14ac:dyDescent="0.25">
      <c r="A23" s="13" t="s">
        <v>26</v>
      </c>
      <c r="B23" s="14">
        <v>234000</v>
      </c>
      <c r="C23" s="14">
        <v>-29332.33</v>
      </c>
      <c r="D23" s="14">
        <v>204667.66999999998</v>
      </c>
      <c r="E23" s="14">
        <v>59779.55</v>
      </c>
      <c r="F23" s="14">
        <v>57779.55</v>
      </c>
      <c r="G23" s="14">
        <f t="shared" si="4"/>
        <v>144888.12</v>
      </c>
    </row>
    <row r="24" spans="1:7" x14ac:dyDescent="0.25">
      <c r="A24" s="13" t="s">
        <v>27</v>
      </c>
      <c r="B24" s="14">
        <v>524690</v>
      </c>
      <c r="C24" s="14">
        <v>-282272.62</v>
      </c>
      <c r="D24" s="14">
        <v>242417.38</v>
      </c>
      <c r="E24" s="14">
        <v>241907.38</v>
      </c>
      <c r="F24" s="14">
        <v>241907.38</v>
      </c>
      <c r="G24" s="14">
        <f t="shared" si="4"/>
        <v>510</v>
      </c>
    </row>
    <row r="25" spans="1:7" x14ac:dyDescent="0.25">
      <c r="A25" s="13" t="s">
        <v>28</v>
      </c>
      <c r="B25" s="14">
        <v>215000</v>
      </c>
      <c r="C25" s="14">
        <v>-3699</v>
      </c>
      <c r="D25" s="14">
        <v>211301</v>
      </c>
      <c r="E25" s="14">
        <v>6300.7</v>
      </c>
      <c r="F25" s="14">
        <v>6300.7</v>
      </c>
      <c r="G25" s="14">
        <f t="shared" si="4"/>
        <v>205000.3</v>
      </c>
    </row>
    <row r="26" spans="1:7" x14ac:dyDescent="0.25">
      <c r="A26" s="13" t="s">
        <v>29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f t="shared" si="4"/>
        <v>0</v>
      </c>
    </row>
    <row r="27" spans="1:7" x14ac:dyDescent="0.25">
      <c r="A27" s="13" t="s">
        <v>30</v>
      </c>
      <c r="B27" s="14">
        <v>527000</v>
      </c>
      <c r="C27" s="14">
        <v>359973</v>
      </c>
      <c r="D27" s="14">
        <v>886973</v>
      </c>
      <c r="E27" s="14">
        <v>311335.46000000002</v>
      </c>
      <c r="F27" s="14">
        <v>61870.93</v>
      </c>
      <c r="G27" s="14">
        <f t="shared" si="4"/>
        <v>575637.54</v>
      </c>
    </row>
    <row r="28" spans="1:7" x14ac:dyDescent="0.25">
      <c r="A28" s="12" t="s">
        <v>31</v>
      </c>
      <c r="B28" s="11">
        <f t="shared" ref="B28:G28" si="5">SUM(B29:B37)</f>
        <v>15985710.629999999</v>
      </c>
      <c r="C28" s="11">
        <f t="shared" si="5"/>
        <v>1280839.1199999999</v>
      </c>
      <c r="D28" s="11">
        <f t="shared" si="5"/>
        <v>17266549.75</v>
      </c>
      <c r="E28" s="11">
        <f t="shared" si="5"/>
        <v>13856228.950000001</v>
      </c>
      <c r="F28" s="11">
        <f t="shared" si="5"/>
        <v>13114098.76</v>
      </c>
      <c r="G28" s="11">
        <f t="shared" si="5"/>
        <v>3410320.7999999993</v>
      </c>
    </row>
    <row r="29" spans="1:7" x14ac:dyDescent="0.25">
      <c r="A29" s="13" t="s">
        <v>32</v>
      </c>
      <c r="B29" s="14">
        <v>1939000</v>
      </c>
      <c r="C29" s="14">
        <v>-504102</v>
      </c>
      <c r="D29" s="14">
        <v>1434898</v>
      </c>
      <c r="E29" s="14">
        <v>757954.78</v>
      </c>
      <c r="F29" s="14">
        <v>757954.78</v>
      </c>
      <c r="G29" s="14">
        <f>D29-E29</f>
        <v>676943.22</v>
      </c>
    </row>
    <row r="30" spans="1:7" x14ac:dyDescent="0.25">
      <c r="A30" s="13" t="s">
        <v>33</v>
      </c>
      <c r="B30" s="14">
        <v>1046906</v>
      </c>
      <c r="C30" s="14">
        <v>-276057.84999999998</v>
      </c>
      <c r="D30" s="14">
        <v>770848.15</v>
      </c>
      <c r="E30" s="14">
        <v>672138.44</v>
      </c>
      <c r="F30" s="14">
        <v>498453.44</v>
      </c>
      <c r="G30" s="14">
        <f t="shared" ref="G30:G37" si="6">D30-E30</f>
        <v>98709.710000000079</v>
      </c>
    </row>
    <row r="31" spans="1:7" x14ac:dyDescent="0.25">
      <c r="A31" s="13" t="s">
        <v>34</v>
      </c>
      <c r="B31" s="14">
        <v>3958052.89</v>
      </c>
      <c r="C31" s="14">
        <v>-196790.07</v>
      </c>
      <c r="D31" s="14">
        <v>3761262.8200000003</v>
      </c>
      <c r="E31" s="14">
        <v>2951502.18</v>
      </c>
      <c r="F31" s="14">
        <v>2776386.79</v>
      </c>
      <c r="G31" s="14">
        <f t="shared" si="6"/>
        <v>809760.64000000013</v>
      </c>
    </row>
    <row r="32" spans="1:7" x14ac:dyDescent="0.25">
      <c r="A32" s="13" t="s">
        <v>35</v>
      </c>
      <c r="B32" s="14">
        <v>305219.38</v>
      </c>
      <c r="C32" s="14">
        <v>-13083.43</v>
      </c>
      <c r="D32" s="14">
        <v>292135.95</v>
      </c>
      <c r="E32" s="14">
        <v>259477.41</v>
      </c>
      <c r="F32" s="14">
        <v>259477.41</v>
      </c>
      <c r="G32" s="14">
        <f t="shared" si="6"/>
        <v>32658.540000000008</v>
      </c>
    </row>
    <row r="33" spans="1:7" ht="14.45" customHeight="1" x14ac:dyDescent="0.25">
      <c r="A33" s="13" t="s">
        <v>36</v>
      </c>
      <c r="B33" s="14">
        <v>5144631.07</v>
      </c>
      <c r="C33" s="14">
        <v>584785.93999999994</v>
      </c>
      <c r="D33" s="14">
        <v>5729417.0099999998</v>
      </c>
      <c r="E33" s="14">
        <v>4596604.32</v>
      </c>
      <c r="F33" s="14">
        <v>4203274.5199999996</v>
      </c>
      <c r="G33" s="14">
        <f t="shared" si="6"/>
        <v>1132812.6899999995</v>
      </c>
    </row>
    <row r="34" spans="1:7" ht="14.45" customHeight="1" x14ac:dyDescent="0.25">
      <c r="A34" s="13" t="s">
        <v>37</v>
      </c>
      <c r="B34" s="14">
        <v>442850</v>
      </c>
      <c r="C34" s="14">
        <v>0</v>
      </c>
      <c r="D34" s="14">
        <v>442850</v>
      </c>
      <c r="E34" s="14">
        <v>272443.27</v>
      </c>
      <c r="F34" s="14">
        <v>272443.27</v>
      </c>
      <c r="G34" s="14">
        <f t="shared" si="6"/>
        <v>170406.72999999998</v>
      </c>
    </row>
    <row r="35" spans="1:7" ht="14.45" customHeight="1" x14ac:dyDescent="0.25">
      <c r="A35" s="13" t="s">
        <v>38</v>
      </c>
      <c r="B35" s="14">
        <v>299589.68</v>
      </c>
      <c r="C35" s="14">
        <v>-87056.12</v>
      </c>
      <c r="D35" s="14">
        <v>212533.56</v>
      </c>
      <c r="E35" s="14">
        <v>191148.92</v>
      </c>
      <c r="F35" s="14">
        <v>191148.92</v>
      </c>
      <c r="G35" s="14">
        <f t="shared" si="6"/>
        <v>21384.639999999985</v>
      </c>
    </row>
    <row r="36" spans="1:7" ht="14.45" customHeight="1" x14ac:dyDescent="0.25">
      <c r="A36" s="13" t="s">
        <v>39</v>
      </c>
      <c r="B36" s="14">
        <v>1473640</v>
      </c>
      <c r="C36" s="14">
        <v>-186831</v>
      </c>
      <c r="D36" s="14">
        <v>1286809</v>
      </c>
      <c r="E36" s="14">
        <v>934268.91</v>
      </c>
      <c r="F36" s="14">
        <v>934268.91</v>
      </c>
      <c r="G36" s="14">
        <f t="shared" si="6"/>
        <v>352540.08999999997</v>
      </c>
    </row>
    <row r="37" spans="1:7" ht="14.45" customHeight="1" x14ac:dyDescent="0.25">
      <c r="A37" s="13" t="s">
        <v>40</v>
      </c>
      <c r="B37" s="14">
        <v>1375821.61</v>
      </c>
      <c r="C37" s="14">
        <v>1959973.65</v>
      </c>
      <c r="D37" s="14">
        <v>3335795.26</v>
      </c>
      <c r="E37" s="14">
        <v>3220690.72</v>
      </c>
      <c r="F37" s="14">
        <v>3220690.72</v>
      </c>
      <c r="G37" s="14">
        <f t="shared" si="6"/>
        <v>115104.53999999957</v>
      </c>
    </row>
    <row r="38" spans="1:7" x14ac:dyDescent="0.25">
      <c r="A38" s="12" t="s">
        <v>41</v>
      </c>
      <c r="B38" s="11">
        <f t="shared" ref="B38:G38" si="7">SUM(B39:B47)</f>
        <v>3416603.65</v>
      </c>
      <c r="C38" s="11">
        <f t="shared" si="7"/>
        <v>-1357245.48</v>
      </c>
      <c r="D38" s="11">
        <f t="shared" si="7"/>
        <v>2059358.17</v>
      </c>
      <c r="E38" s="11">
        <f t="shared" si="7"/>
        <v>862708.5</v>
      </c>
      <c r="F38" s="11">
        <f t="shared" si="7"/>
        <v>862708.5</v>
      </c>
      <c r="G38" s="11">
        <f t="shared" si="7"/>
        <v>1196649.67</v>
      </c>
    </row>
    <row r="39" spans="1:7" x14ac:dyDescent="0.25">
      <c r="A39" s="13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f>D39-E39</f>
        <v>0</v>
      </c>
    </row>
    <row r="40" spans="1:7" x14ac:dyDescent="0.25">
      <c r="A40" s="13" t="s">
        <v>43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f t="shared" ref="G40:G47" si="8">D40-E40</f>
        <v>0</v>
      </c>
    </row>
    <row r="41" spans="1:7" x14ac:dyDescent="0.25">
      <c r="A41" s="13" t="s">
        <v>44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f t="shared" si="8"/>
        <v>0</v>
      </c>
    </row>
    <row r="42" spans="1:7" x14ac:dyDescent="0.25">
      <c r="A42" s="13" t="s">
        <v>45</v>
      </c>
      <c r="B42" s="14">
        <v>3416603.65</v>
      </c>
      <c r="C42" s="14">
        <v>-1357245.48</v>
      </c>
      <c r="D42" s="14">
        <v>2059358.17</v>
      </c>
      <c r="E42" s="14">
        <v>862708.5</v>
      </c>
      <c r="F42" s="14">
        <v>862708.5</v>
      </c>
      <c r="G42" s="14">
        <f t="shared" si="8"/>
        <v>1196649.67</v>
      </c>
    </row>
    <row r="43" spans="1:7" x14ac:dyDescent="0.25">
      <c r="A43" s="13" t="s">
        <v>46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f t="shared" si="8"/>
        <v>0</v>
      </c>
    </row>
    <row r="44" spans="1:7" x14ac:dyDescent="0.25">
      <c r="A44" s="13" t="s">
        <v>47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f t="shared" si="8"/>
        <v>0</v>
      </c>
    </row>
    <row r="45" spans="1:7" x14ac:dyDescent="0.25">
      <c r="A45" s="13" t="s">
        <v>48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f t="shared" si="8"/>
        <v>0</v>
      </c>
    </row>
    <row r="46" spans="1:7" x14ac:dyDescent="0.25">
      <c r="A46" s="13" t="s">
        <v>49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f t="shared" si="8"/>
        <v>0</v>
      </c>
    </row>
    <row r="47" spans="1:7" x14ac:dyDescent="0.25">
      <c r="A47" s="13" t="s">
        <v>50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f t="shared" si="8"/>
        <v>0</v>
      </c>
    </row>
    <row r="48" spans="1:7" x14ac:dyDescent="0.25">
      <c r="A48" s="12" t="s">
        <v>51</v>
      </c>
      <c r="B48" s="11">
        <f t="shared" ref="B48:G48" si="9">SUM(B49:B57)</f>
        <v>1834000</v>
      </c>
      <c r="C48" s="11">
        <f t="shared" si="9"/>
        <v>3986135.2800000003</v>
      </c>
      <c r="D48" s="11">
        <f t="shared" si="9"/>
        <v>5820135.2800000003</v>
      </c>
      <c r="E48" s="11">
        <f t="shared" si="9"/>
        <v>1915775.84</v>
      </c>
      <c r="F48" s="11">
        <f t="shared" si="9"/>
        <v>1915775.84</v>
      </c>
      <c r="G48" s="11">
        <f t="shared" si="9"/>
        <v>3904359.44</v>
      </c>
    </row>
    <row r="49" spans="1:7" x14ac:dyDescent="0.25">
      <c r="A49" s="13" t="s">
        <v>52</v>
      </c>
      <c r="B49" s="14">
        <v>830500</v>
      </c>
      <c r="C49" s="14">
        <v>131096.48000000001</v>
      </c>
      <c r="D49" s="14">
        <v>961596.48</v>
      </c>
      <c r="E49" s="14">
        <v>461624.5</v>
      </c>
      <c r="F49" s="14">
        <v>461624.5</v>
      </c>
      <c r="G49" s="14">
        <f>D49-E49</f>
        <v>499971.98</v>
      </c>
    </row>
    <row r="50" spans="1:7" x14ac:dyDescent="0.25">
      <c r="A50" s="13" t="s">
        <v>53</v>
      </c>
      <c r="B50" s="14">
        <v>580000</v>
      </c>
      <c r="C50" s="14">
        <v>579976.80000000005</v>
      </c>
      <c r="D50" s="14">
        <v>1159976.8</v>
      </c>
      <c r="E50" s="14">
        <v>853236.74</v>
      </c>
      <c r="F50" s="14">
        <v>853236.74</v>
      </c>
      <c r="G50" s="14">
        <f t="shared" ref="G50:G57" si="10">D50-E50</f>
        <v>306740.06000000006</v>
      </c>
    </row>
    <row r="51" spans="1:7" x14ac:dyDescent="0.25">
      <c r="A51" s="13" t="s">
        <v>54</v>
      </c>
      <c r="B51" s="14">
        <v>20000</v>
      </c>
      <c r="C51" s="14">
        <v>0</v>
      </c>
      <c r="D51" s="14">
        <v>20000</v>
      </c>
      <c r="E51" s="14">
        <v>3984.6</v>
      </c>
      <c r="F51" s="14">
        <v>3984.6</v>
      </c>
      <c r="G51" s="14">
        <f t="shared" si="10"/>
        <v>16015.4</v>
      </c>
    </row>
    <row r="52" spans="1:7" x14ac:dyDescent="0.25">
      <c r="A52" s="13" t="s">
        <v>55</v>
      </c>
      <c r="B52" s="14">
        <v>0</v>
      </c>
      <c r="C52" s="14">
        <v>2940000</v>
      </c>
      <c r="D52" s="14">
        <v>2940000</v>
      </c>
      <c r="E52" s="14">
        <v>0</v>
      </c>
      <c r="F52" s="14">
        <v>0</v>
      </c>
      <c r="G52" s="14">
        <f t="shared" si="10"/>
        <v>2940000</v>
      </c>
    </row>
    <row r="53" spans="1:7" x14ac:dyDescent="0.25">
      <c r="A53" s="13" t="s">
        <v>56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f t="shared" si="10"/>
        <v>0</v>
      </c>
    </row>
    <row r="54" spans="1:7" x14ac:dyDescent="0.25">
      <c r="A54" s="13" t="s">
        <v>57</v>
      </c>
      <c r="B54" s="14">
        <v>403500</v>
      </c>
      <c r="C54" s="14">
        <v>335062</v>
      </c>
      <c r="D54" s="14">
        <v>738562</v>
      </c>
      <c r="E54" s="14">
        <v>596930</v>
      </c>
      <c r="F54" s="14">
        <v>596930</v>
      </c>
      <c r="G54" s="14">
        <f t="shared" si="10"/>
        <v>141632</v>
      </c>
    </row>
    <row r="55" spans="1:7" x14ac:dyDescent="0.25">
      <c r="A55" s="13" t="s">
        <v>58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f t="shared" si="10"/>
        <v>0</v>
      </c>
    </row>
    <row r="56" spans="1:7" x14ac:dyDescent="0.25">
      <c r="A56" s="13" t="s">
        <v>59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f t="shared" si="10"/>
        <v>0</v>
      </c>
    </row>
    <row r="57" spans="1:7" x14ac:dyDescent="0.25">
      <c r="A57" s="13" t="s">
        <v>60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f t="shared" si="10"/>
        <v>0</v>
      </c>
    </row>
    <row r="58" spans="1:7" x14ac:dyDescent="0.25">
      <c r="A58" s="12" t="s">
        <v>61</v>
      </c>
      <c r="B58" s="11">
        <f t="shared" ref="B58:G58" si="11">SUM(B59:B61)</f>
        <v>0</v>
      </c>
      <c r="C58" s="11">
        <f t="shared" si="11"/>
        <v>720601.2</v>
      </c>
      <c r="D58" s="11">
        <f t="shared" si="11"/>
        <v>720601.2</v>
      </c>
      <c r="E58" s="11">
        <f t="shared" si="11"/>
        <v>720601.2</v>
      </c>
      <c r="F58" s="11">
        <f t="shared" si="11"/>
        <v>720601.2</v>
      </c>
      <c r="G58" s="11">
        <f t="shared" si="11"/>
        <v>0</v>
      </c>
    </row>
    <row r="59" spans="1:7" x14ac:dyDescent="0.25">
      <c r="A59" s="13" t="s">
        <v>62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f>D59-E59</f>
        <v>0</v>
      </c>
    </row>
    <row r="60" spans="1:7" x14ac:dyDescent="0.25">
      <c r="A60" s="13" t="s">
        <v>63</v>
      </c>
      <c r="B60" s="14">
        <v>0</v>
      </c>
      <c r="C60" s="14">
        <v>720601.2</v>
      </c>
      <c r="D60" s="14">
        <v>720601.2</v>
      </c>
      <c r="E60" s="14">
        <v>720601.2</v>
      </c>
      <c r="F60" s="14">
        <v>720601.2</v>
      </c>
      <c r="G60" s="14">
        <f t="shared" ref="G60:G61" si="12">D60-E60</f>
        <v>0</v>
      </c>
    </row>
    <row r="61" spans="1:7" x14ac:dyDescent="0.25">
      <c r="A61" s="13" t="s">
        <v>64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si="12"/>
        <v>0</v>
      </c>
    </row>
    <row r="62" spans="1:7" x14ac:dyDescent="0.25">
      <c r="A62" s="12" t="s">
        <v>65</v>
      </c>
      <c r="B62" s="11">
        <f t="shared" ref="B62:G62" si="13">SUM(B63:B67,B69:B70)</f>
        <v>0</v>
      </c>
      <c r="C62" s="11">
        <f t="shared" si="13"/>
        <v>0</v>
      </c>
      <c r="D62" s="11">
        <f t="shared" si="13"/>
        <v>0</v>
      </c>
      <c r="E62" s="11">
        <f t="shared" si="13"/>
        <v>0</v>
      </c>
      <c r="F62" s="11">
        <f t="shared" si="13"/>
        <v>0</v>
      </c>
      <c r="G62" s="11">
        <f t="shared" si="13"/>
        <v>0</v>
      </c>
    </row>
    <row r="63" spans="1:7" x14ac:dyDescent="0.25">
      <c r="A63" s="13" t="s">
        <v>66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f>D63-E63</f>
        <v>0</v>
      </c>
    </row>
    <row r="64" spans="1:7" x14ac:dyDescent="0.25">
      <c r="A64" s="13" t="s">
        <v>67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f t="shared" ref="G64:G70" si="14">D64-E64</f>
        <v>0</v>
      </c>
    </row>
    <row r="65" spans="1:7" x14ac:dyDescent="0.25">
      <c r="A65" s="13" t="s">
        <v>68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f t="shared" si="14"/>
        <v>0</v>
      </c>
    </row>
    <row r="66" spans="1:7" x14ac:dyDescent="0.25">
      <c r="A66" s="13" t="s">
        <v>69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f t="shared" si="14"/>
        <v>0</v>
      </c>
    </row>
    <row r="67" spans="1:7" x14ac:dyDescent="0.25">
      <c r="A67" s="13" t="s">
        <v>70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f t="shared" si="14"/>
        <v>0</v>
      </c>
    </row>
    <row r="68" spans="1:7" x14ac:dyDescent="0.25">
      <c r="A68" s="13" t="s">
        <v>71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f t="shared" si="14"/>
        <v>0</v>
      </c>
    </row>
    <row r="69" spans="1:7" x14ac:dyDescent="0.25">
      <c r="A69" s="13" t="s">
        <v>72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f t="shared" si="14"/>
        <v>0</v>
      </c>
    </row>
    <row r="70" spans="1:7" x14ac:dyDescent="0.25">
      <c r="A70" s="13" t="s">
        <v>73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f t="shared" si="14"/>
        <v>0</v>
      </c>
    </row>
    <row r="71" spans="1:7" x14ac:dyDescent="0.25">
      <c r="A71" s="12" t="s">
        <v>74</v>
      </c>
      <c r="B71" s="11">
        <f t="shared" ref="B71:G71" si="15">SUM(B72:B74)</f>
        <v>0</v>
      </c>
      <c r="C71" s="11">
        <f t="shared" si="15"/>
        <v>0</v>
      </c>
      <c r="D71" s="11">
        <f t="shared" si="15"/>
        <v>0</v>
      </c>
      <c r="E71" s="11">
        <f t="shared" si="15"/>
        <v>0</v>
      </c>
      <c r="F71" s="11">
        <f t="shared" si="15"/>
        <v>0</v>
      </c>
      <c r="G71" s="11">
        <f t="shared" si="15"/>
        <v>0</v>
      </c>
    </row>
    <row r="72" spans="1:7" x14ac:dyDescent="0.25">
      <c r="A72" s="13" t="s">
        <v>75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f>D72-E72</f>
        <v>0</v>
      </c>
    </row>
    <row r="73" spans="1:7" x14ac:dyDescent="0.25">
      <c r="A73" s="13" t="s">
        <v>76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f t="shared" ref="G73:G74" si="16">D73-E73</f>
        <v>0</v>
      </c>
    </row>
    <row r="74" spans="1:7" x14ac:dyDescent="0.25">
      <c r="A74" s="13" t="s">
        <v>77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f t="shared" si="16"/>
        <v>0</v>
      </c>
    </row>
    <row r="75" spans="1:7" x14ac:dyDescent="0.25">
      <c r="A75" s="12" t="s">
        <v>78</v>
      </c>
      <c r="B75" s="11">
        <f t="shared" ref="B75:G75" si="17">SUM(B76:B82)</f>
        <v>0</v>
      </c>
      <c r="C75" s="11">
        <f t="shared" si="17"/>
        <v>0</v>
      </c>
      <c r="D75" s="11">
        <f t="shared" si="17"/>
        <v>0</v>
      </c>
      <c r="E75" s="11">
        <f t="shared" si="17"/>
        <v>0</v>
      </c>
      <c r="F75" s="11">
        <f t="shared" si="17"/>
        <v>0</v>
      </c>
      <c r="G75" s="11">
        <f t="shared" si="17"/>
        <v>0</v>
      </c>
    </row>
    <row r="76" spans="1:7" x14ac:dyDescent="0.25">
      <c r="A76" s="13" t="s">
        <v>79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f>D76-E76</f>
        <v>0</v>
      </c>
    </row>
    <row r="77" spans="1:7" x14ac:dyDescent="0.25">
      <c r="A77" s="13" t="s">
        <v>80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f t="shared" ref="G77:G82" si="18">D77-E77</f>
        <v>0</v>
      </c>
    </row>
    <row r="78" spans="1:7" x14ac:dyDescent="0.25">
      <c r="A78" s="13" t="s">
        <v>81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f t="shared" si="18"/>
        <v>0</v>
      </c>
    </row>
    <row r="79" spans="1:7" x14ac:dyDescent="0.25">
      <c r="A79" s="13" t="s">
        <v>82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f t="shared" si="18"/>
        <v>0</v>
      </c>
    </row>
    <row r="80" spans="1:7" x14ac:dyDescent="0.25">
      <c r="A80" s="13" t="s">
        <v>83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f t="shared" si="18"/>
        <v>0</v>
      </c>
    </row>
    <row r="81" spans="1:7" x14ac:dyDescent="0.25">
      <c r="A81" s="13" t="s">
        <v>84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f t="shared" si="18"/>
        <v>0</v>
      </c>
    </row>
    <row r="82" spans="1:7" x14ac:dyDescent="0.25">
      <c r="A82" s="13" t="s">
        <v>85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f t="shared" si="18"/>
        <v>0</v>
      </c>
    </row>
    <row r="83" spans="1:7" x14ac:dyDescent="0.25">
      <c r="A83" s="15"/>
      <c r="B83" s="14"/>
      <c r="C83" s="14"/>
      <c r="D83" s="14"/>
      <c r="E83" s="14"/>
      <c r="F83" s="14"/>
      <c r="G83" s="14"/>
    </row>
    <row r="84" spans="1:7" x14ac:dyDescent="0.25">
      <c r="A84" s="16" t="s">
        <v>86</v>
      </c>
      <c r="B84" s="11">
        <f t="shared" ref="B84:G84" si="19">SUM(B85,B93,B103,B113,B123,B133,B137,B146,B150)</f>
        <v>19033414</v>
      </c>
      <c r="C84" s="11">
        <f t="shared" si="19"/>
        <v>2513528.8500000006</v>
      </c>
      <c r="D84" s="11">
        <f t="shared" si="19"/>
        <v>21546942.850000001</v>
      </c>
      <c r="E84" s="11">
        <f t="shared" si="19"/>
        <v>19160475.989999998</v>
      </c>
      <c r="F84" s="11">
        <f t="shared" si="19"/>
        <v>18875625.529999997</v>
      </c>
      <c r="G84" s="11">
        <f t="shared" si="19"/>
        <v>2386466.8600000003</v>
      </c>
    </row>
    <row r="85" spans="1:7" x14ac:dyDescent="0.25">
      <c r="A85" s="12" t="s">
        <v>13</v>
      </c>
      <c r="B85" s="11">
        <f t="shared" ref="B85:G85" si="20">SUM(B86:B92)</f>
        <v>19033414</v>
      </c>
      <c r="C85" s="11">
        <f t="shared" si="20"/>
        <v>-942657.99999999977</v>
      </c>
      <c r="D85" s="11">
        <f t="shared" si="20"/>
        <v>18090756</v>
      </c>
      <c r="E85" s="11">
        <f t="shared" si="20"/>
        <v>17237595.839999996</v>
      </c>
      <c r="F85" s="11">
        <f t="shared" si="20"/>
        <v>17237595.839999996</v>
      </c>
      <c r="G85" s="11">
        <f t="shared" si="20"/>
        <v>853160.16000000015</v>
      </c>
    </row>
    <row r="86" spans="1:7" x14ac:dyDescent="0.25">
      <c r="A86" s="13" t="s">
        <v>14</v>
      </c>
      <c r="B86" s="14">
        <v>8388247.7999999998</v>
      </c>
      <c r="C86" s="14">
        <v>-1302803.17</v>
      </c>
      <c r="D86" s="14">
        <v>7085444.6299999999</v>
      </c>
      <c r="E86" s="14">
        <v>7004693.21</v>
      </c>
      <c r="F86" s="14">
        <v>7004693.21</v>
      </c>
      <c r="G86" s="14">
        <f>D86-E86</f>
        <v>80751.419999999925</v>
      </c>
    </row>
    <row r="87" spans="1:7" x14ac:dyDescent="0.25">
      <c r="A87" s="13" t="s">
        <v>15</v>
      </c>
      <c r="B87" s="14">
        <v>4597320.8899999997</v>
      </c>
      <c r="C87" s="14">
        <v>-187042.88</v>
      </c>
      <c r="D87" s="14">
        <v>4410278.01</v>
      </c>
      <c r="E87" s="14">
        <v>4212328.3499999996</v>
      </c>
      <c r="F87" s="14">
        <v>4212328.3499999996</v>
      </c>
      <c r="G87" s="14">
        <f t="shared" ref="G87:G92" si="21">D87-E87</f>
        <v>197949.66000000015</v>
      </c>
    </row>
    <row r="88" spans="1:7" x14ac:dyDescent="0.25">
      <c r="A88" s="13" t="s">
        <v>16</v>
      </c>
      <c r="B88" s="14">
        <v>2216203.59</v>
      </c>
      <c r="C88" s="14">
        <v>272144.09000000003</v>
      </c>
      <c r="D88" s="14">
        <v>2488347.6799999997</v>
      </c>
      <c r="E88" s="14">
        <v>2128681.0099999998</v>
      </c>
      <c r="F88" s="14">
        <v>2128681.0099999998</v>
      </c>
      <c r="G88" s="14">
        <f t="shared" si="21"/>
        <v>359666.66999999993</v>
      </c>
    </row>
    <row r="89" spans="1:7" x14ac:dyDescent="0.25">
      <c r="A89" s="13" t="s">
        <v>17</v>
      </c>
      <c r="B89" s="14">
        <v>2889486.44</v>
      </c>
      <c r="C89" s="14">
        <v>281034.65999999997</v>
      </c>
      <c r="D89" s="14">
        <v>3170521.1</v>
      </c>
      <c r="E89" s="14">
        <v>3098266.71</v>
      </c>
      <c r="F89" s="14">
        <v>3098266.71</v>
      </c>
      <c r="G89" s="14">
        <f t="shared" si="21"/>
        <v>72254.39000000013</v>
      </c>
    </row>
    <row r="90" spans="1:7" x14ac:dyDescent="0.25">
      <c r="A90" s="13" t="s">
        <v>18</v>
      </c>
      <c r="B90" s="14">
        <v>942155.28</v>
      </c>
      <c r="C90" s="14">
        <v>-5990.7</v>
      </c>
      <c r="D90" s="14">
        <v>936164.58000000007</v>
      </c>
      <c r="E90" s="14">
        <v>793626.56</v>
      </c>
      <c r="F90" s="14">
        <v>793626.56</v>
      </c>
      <c r="G90" s="14">
        <f t="shared" si="21"/>
        <v>142538.02000000002</v>
      </c>
    </row>
    <row r="91" spans="1:7" x14ac:dyDescent="0.25">
      <c r="A91" s="13" t="s">
        <v>19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f t="shared" si="21"/>
        <v>0</v>
      </c>
    </row>
    <row r="92" spans="1:7" x14ac:dyDescent="0.25">
      <c r="A92" s="13" t="s">
        <v>20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f t="shared" si="21"/>
        <v>0</v>
      </c>
    </row>
    <row r="93" spans="1:7" x14ac:dyDescent="0.25">
      <c r="A93" s="12" t="s">
        <v>21</v>
      </c>
      <c r="B93" s="11">
        <f t="shared" ref="B93:G93" si="22">SUM(B94:B102)</f>
        <v>0</v>
      </c>
      <c r="C93" s="11">
        <f t="shared" si="22"/>
        <v>757091.53</v>
      </c>
      <c r="D93" s="11">
        <f t="shared" si="22"/>
        <v>757091.53</v>
      </c>
      <c r="E93" s="11">
        <f t="shared" si="22"/>
        <v>170308.26</v>
      </c>
      <c r="F93" s="11">
        <f t="shared" si="22"/>
        <v>136811.29999999999</v>
      </c>
      <c r="G93" s="11">
        <f t="shared" si="22"/>
        <v>586783.27</v>
      </c>
    </row>
    <row r="94" spans="1:7" x14ac:dyDescent="0.25">
      <c r="A94" s="13" t="s">
        <v>22</v>
      </c>
      <c r="B94" s="14">
        <v>0</v>
      </c>
      <c r="C94" s="14">
        <v>191278.91</v>
      </c>
      <c r="D94" s="14">
        <v>191278.91</v>
      </c>
      <c r="E94" s="14">
        <v>0</v>
      </c>
      <c r="F94" s="14">
        <v>0</v>
      </c>
      <c r="G94" s="14">
        <f>D94-E94</f>
        <v>191278.91</v>
      </c>
    </row>
    <row r="95" spans="1:7" x14ac:dyDescent="0.25">
      <c r="A95" s="13" t="s">
        <v>23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f t="shared" ref="G95:G102" si="23">D95-E95</f>
        <v>0</v>
      </c>
    </row>
    <row r="96" spans="1:7" x14ac:dyDescent="0.25">
      <c r="A96" s="13" t="s">
        <v>24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f t="shared" si="23"/>
        <v>0</v>
      </c>
    </row>
    <row r="97" spans="1:7" x14ac:dyDescent="0.25">
      <c r="A97" s="13" t="s">
        <v>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f t="shared" si="23"/>
        <v>0</v>
      </c>
    </row>
    <row r="98" spans="1:7" x14ac:dyDescent="0.25">
      <c r="A98" s="17" t="s">
        <v>26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f t="shared" si="23"/>
        <v>0</v>
      </c>
    </row>
    <row r="99" spans="1:7" x14ac:dyDescent="0.25">
      <c r="A99" s="13" t="s">
        <v>27</v>
      </c>
      <c r="B99" s="14">
        <v>0</v>
      </c>
      <c r="C99" s="14">
        <v>282272.62</v>
      </c>
      <c r="D99" s="14">
        <v>282272.62</v>
      </c>
      <c r="E99" s="14">
        <v>170308.26</v>
      </c>
      <c r="F99" s="14">
        <v>136811.29999999999</v>
      </c>
      <c r="G99" s="14">
        <f t="shared" si="23"/>
        <v>111964.35999999999</v>
      </c>
    </row>
    <row r="100" spans="1:7" x14ac:dyDescent="0.25">
      <c r="A100" s="13" t="s">
        <v>28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f t="shared" si="23"/>
        <v>0</v>
      </c>
    </row>
    <row r="101" spans="1:7" x14ac:dyDescent="0.25">
      <c r="A101" s="13" t="s">
        <v>29</v>
      </c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f t="shared" si="23"/>
        <v>0</v>
      </c>
    </row>
    <row r="102" spans="1:7" x14ac:dyDescent="0.25">
      <c r="A102" s="13" t="s">
        <v>30</v>
      </c>
      <c r="B102" s="14">
        <v>0</v>
      </c>
      <c r="C102" s="14">
        <v>283540</v>
      </c>
      <c r="D102" s="14">
        <v>283540</v>
      </c>
      <c r="E102" s="14">
        <v>0</v>
      </c>
      <c r="F102" s="14">
        <v>0</v>
      </c>
      <c r="G102" s="14">
        <f t="shared" si="23"/>
        <v>283540</v>
      </c>
    </row>
    <row r="103" spans="1:7" x14ac:dyDescent="0.25">
      <c r="A103" s="12" t="s">
        <v>31</v>
      </c>
      <c r="B103" s="11">
        <f t="shared" ref="B103:G103" si="24">SUM(B104:B112)</f>
        <v>0</v>
      </c>
      <c r="C103" s="11">
        <f t="shared" si="24"/>
        <v>1898321.28</v>
      </c>
      <c r="D103" s="11">
        <f t="shared" si="24"/>
        <v>1898321.28</v>
      </c>
      <c r="E103" s="11">
        <f t="shared" si="24"/>
        <v>951797.85</v>
      </c>
      <c r="F103" s="11">
        <f t="shared" si="24"/>
        <v>700444.35</v>
      </c>
      <c r="G103" s="11">
        <f t="shared" si="24"/>
        <v>946523.43</v>
      </c>
    </row>
    <row r="104" spans="1:7" x14ac:dyDescent="0.25">
      <c r="A104" s="13" t="s">
        <v>32</v>
      </c>
      <c r="B104" s="14">
        <v>0</v>
      </c>
      <c r="C104" s="14">
        <v>524243.03</v>
      </c>
      <c r="D104" s="14">
        <v>524243.03</v>
      </c>
      <c r="E104" s="14">
        <v>312996.76</v>
      </c>
      <c r="F104" s="14">
        <v>312996.76</v>
      </c>
      <c r="G104" s="14">
        <f>D104-E104</f>
        <v>211246.27000000002</v>
      </c>
    </row>
    <row r="105" spans="1:7" x14ac:dyDescent="0.25">
      <c r="A105" s="13" t="s">
        <v>33</v>
      </c>
      <c r="B105" s="14">
        <v>0</v>
      </c>
      <c r="C105" s="14">
        <v>101292.28</v>
      </c>
      <c r="D105" s="14">
        <v>101292.28</v>
      </c>
      <c r="E105" s="14">
        <v>75632</v>
      </c>
      <c r="F105" s="14">
        <v>0</v>
      </c>
      <c r="G105" s="14">
        <f t="shared" ref="G105:G112" si="25">D105-E105</f>
        <v>25660.28</v>
      </c>
    </row>
    <row r="106" spans="1:7" x14ac:dyDescent="0.25">
      <c r="A106" s="13" t="s">
        <v>34</v>
      </c>
      <c r="B106" s="14">
        <v>0</v>
      </c>
      <c r="C106" s="14">
        <v>40000</v>
      </c>
      <c r="D106" s="14">
        <v>40000</v>
      </c>
      <c r="E106" s="14">
        <v>0</v>
      </c>
      <c r="F106" s="14">
        <v>0</v>
      </c>
      <c r="G106" s="14">
        <f t="shared" si="25"/>
        <v>40000</v>
      </c>
    </row>
    <row r="107" spans="1:7" x14ac:dyDescent="0.25">
      <c r="A107" s="13" t="s">
        <v>35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f t="shared" si="25"/>
        <v>0</v>
      </c>
    </row>
    <row r="108" spans="1:7" x14ac:dyDescent="0.25">
      <c r="A108" s="13" t="s">
        <v>36</v>
      </c>
      <c r="B108" s="14">
        <v>0</v>
      </c>
      <c r="C108" s="14">
        <v>1011107.29</v>
      </c>
      <c r="D108" s="14">
        <v>1011107.29</v>
      </c>
      <c r="E108" s="14">
        <v>393381.24</v>
      </c>
      <c r="F108" s="14">
        <v>217659.74</v>
      </c>
      <c r="G108" s="14">
        <f t="shared" si="25"/>
        <v>617726.05000000005</v>
      </c>
    </row>
    <row r="109" spans="1:7" x14ac:dyDescent="0.25">
      <c r="A109" s="13" t="s">
        <v>37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f t="shared" si="25"/>
        <v>0</v>
      </c>
    </row>
    <row r="110" spans="1:7" x14ac:dyDescent="0.25">
      <c r="A110" s="13" t="s">
        <v>38</v>
      </c>
      <c r="B110" s="14">
        <v>0</v>
      </c>
      <c r="C110" s="14">
        <v>221678.68</v>
      </c>
      <c r="D110" s="14">
        <v>221678.68</v>
      </c>
      <c r="E110" s="14">
        <v>169787.85</v>
      </c>
      <c r="F110" s="14">
        <v>169787.85</v>
      </c>
      <c r="G110" s="14">
        <f t="shared" si="25"/>
        <v>51890.829999999987</v>
      </c>
    </row>
    <row r="111" spans="1:7" x14ac:dyDescent="0.25">
      <c r="A111" s="13" t="s">
        <v>39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f t="shared" si="25"/>
        <v>0</v>
      </c>
    </row>
    <row r="112" spans="1:7" x14ac:dyDescent="0.25">
      <c r="A112" s="13" t="s">
        <v>40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f t="shared" si="25"/>
        <v>0</v>
      </c>
    </row>
    <row r="113" spans="1:7" x14ac:dyDescent="0.25">
      <c r="A113" s="12" t="s">
        <v>41</v>
      </c>
      <c r="B113" s="11">
        <f t="shared" ref="B113:G113" si="26">SUM(B114:B122)</f>
        <v>0</v>
      </c>
      <c r="C113" s="11">
        <f t="shared" si="26"/>
        <v>0</v>
      </c>
      <c r="D113" s="11">
        <f t="shared" si="26"/>
        <v>0</v>
      </c>
      <c r="E113" s="11">
        <f t="shared" si="26"/>
        <v>0</v>
      </c>
      <c r="F113" s="11">
        <f t="shared" si="26"/>
        <v>0</v>
      </c>
      <c r="G113" s="11">
        <f t="shared" si="26"/>
        <v>0</v>
      </c>
    </row>
    <row r="114" spans="1:7" x14ac:dyDescent="0.25">
      <c r="A114" s="13" t="s">
        <v>42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f>D114-E114</f>
        <v>0</v>
      </c>
    </row>
    <row r="115" spans="1:7" x14ac:dyDescent="0.25">
      <c r="A115" s="13" t="s">
        <v>43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f t="shared" ref="G115:G122" si="27">D115-E115</f>
        <v>0</v>
      </c>
    </row>
    <row r="116" spans="1:7" x14ac:dyDescent="0.25">
      <c r="A116" s="13" t="s">
        <v>44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f t="shared" si="27"/>
        <v>0</v>
      </c>
    </row>
    <row r="117" spans="1:7" x14ac:dyDescent="0.25">
      <c r="A117" s="13" t="s">
        <v>45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f t="shared" si="27"/>
        <v>0</v>
      </c>
    </row>
    <row r="118" spans="1:7" x14ac:dyDescent="0.25">
      <c r="A118" s="13" t="s">
        <v>46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f t="shared" si="27"/>
        <v>0</v>
      </c>
    </row>
    <row r="119" spans="1:7" x14ac:dyDescent="0.25">
      <c r="A119" s="13" t="s">
        <v>47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f t="shared" si="27"/>
        <v>0</v>
      </c>
    </row>
    <row r="120" spans="1:7" x14ac:dyDescent="0.25">
      <c r="A120" s="13" t="s">
        <v>48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f t="shared" si="27"/>
        <v>0</v>
      </c>
    </row>
    <row r="121" spans="1:7" x14ac:dyDescent="0.25">
      <c r="A121" s="13" t="s">
        <v>49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f t="shared" si="27"/>
        <v>0</v>
      </c>
    </row>
    <row r="122" spans="1:7" x14ac:dyDescent="0.25">
      <c r="A122" s="13" t="s">
        <v>50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f t="shared" si="27"/>
        <v>0</v>
      </c>
    </row>
    <row r="123" spans="1:7" x14ac:dyDescent="0.25">
      <c r="A123" s="12" t="s">
        <v>51</v>
      </c>
      <c r="B123" s="11">
        <f t="shared" ref="B123:G123" si="28">SUM(B124:B132)</f>
        <v>0</v>
      </c>
      <c r="C123" s="11">
        <f t="shared" si="28"/>
        <v>0</v>
      </c>
      <c r="D123" s="11">
        <f t="shared" si="28"/>
        <v>0</v>
      </c>
      <c r="E123" s="11">
        <f t="shared" si="28"/>
        <v>0</v>
      </c>
      <c r="F123" s="11">
        <f t="shared" si="28"/>
        <v>0</v>
      </c>
      <c r="G123" s="11">
        <f t="shared" si="28"/>
        <v>0</v>
      </c>
    </row>
    <row r="124" spans="1:7" x14ac:dyDescent="0.25">
      <c r="A124" s="13" t="s">
        <v>52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f>D124-E124</f>
        <v>0</v>
      </c>
    </row>
    <row r="125" spans="1:7" x14ac:dyDescent="0.25">
      <c r="A125" s="13" t="s">
        <v>53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f t="shared" ref="G125:G132" si="29">D125-E125</f>
        <v>0</v>
      </c>
    </row>
    <row r="126" spans="1:7" x14ac:dyDescent="0.25">
      <c r="A126" s="13" t="s">
        <v>54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f t="shared" si="29"/>
        <v>0</v>
      </c>
    </row>
    <row r="127" spans="1:7" x14ac:dyDescent="0.25">
      <c r="A127" s="13" t="s">
        <v>55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f t="shared" si="29"/>
        <v>0</v>
      </c>
    </row>
    <row r="128" spans="1:7" x14ac:dyDescent="0.25">
      <c r="A128" s="13" t="s">
        <v>56</v>
      </c>
      <c r="B128" s="14">
        <v>0</v>
      </c>
      <c r="C128" s="14">
        <v>0</v>
      </c>
      <c r="D128" s="14">
        <v>0</v>
      </c>
      <c r="E128" s="14">
        <v>0</v>
      </c>
      <c r="F128" s="14">
        <v>0</v>
      </c>
      <c r="G128" s="14">
        <f t="shared" si="29"/>
        <v>0</v>
      </c>
    </row>
    <row r="129" spans="1:7" x14ac:dyDescent="0.25">
      <c r="A129" s="13" t="s">
        <v>57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f t="shared" si="29"/>
        <v>0</v>
      </c>
    </row>
    <row r="130" spans="1:7" x14ac:dyDescent="0.25">
      <c r="A130" s="13" t="s">
        <v>58</v>
      </c>
      <c r="B130" s="14">
        <v>0</v>
      </c>
      <c r="C130" s="14">
        <v>0</v>
      </c>
      <c r="D130" s="14">
        <v>0</v>
      </c>
      <c r="E130" s="14">
        <v>0</v>
      </c>
      <c r="F130" s="14">
        <v>0</v>
      </c>
      <c r="G130" s="14">
        <f t="shared" si="29"/>
        <v>0</v>
      </c>
    </row>
    <row r="131" spans="1:7" x14ac:dyDescent="0.25">
      <c r="A131" s="13" t="s">
        <v>59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f t="shared" si="29"/>
        <v>0</v>
      </c>
    </row>
    <row r="132" spans="1:7" x14ac:dyDescent="0.25">
      <c r="A132" s="13" t="s">
        <v>60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f t="shared" si="29"/>
        <v>0</v>
      </c>
    </row>
    <row r="133" spans="1:7" x14ac:dyDescent="0.25">
      <c r="A133" s="12" t="s">
        <v>61</v>
      </c>
      <c r="B133" s="11">
        <f t="shared" ref="B133:G133" si="30">SUM(B134:B136)</f>
        <v>0</v>
      </c>
      <c r="C133" s="11">
        <f t="shared" si="30"/>
        <v>800774.04</v>
      </c>
      <c r="D133" s="11">
        <f t="shared" si="30"/>
        <v>800774.04</v>
      </c>
      <c r="E133" s="11">
        <f t="shared" si="30"/>
        <v>800774.04</v>
      </c>
      <c r="F133" s="11">
        <f t="shared" si="30"/>
        <v>800774.04</v>
      </c>
      <c r="G133" s="11">
        <f t="shared" si="30"/>
        <v>0</v>
      </c>
    </row>
    <row r="134" spans="1:7" x14ac:dyDescent="0.25">
      <c r="A134" s="13" t="s">
        <v>62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f>D134-E134</f>
        <v>0</v>
      </c>
    </row>
    <row r="135" spans="1:7" x14ac:dyDescent="0.25">
      <c r="A135" s="13" t="s">
        <v>63</v>
      </c>
      <c r="B135" s="14">
        <v>0</v>
      </c>
      <c r="C135" s="14">
        <v>800774.04</v>
      </c>
      <c r="D135" s="14">
        <v>800774.04</v>
      </c>
      <c r="E135" s="14">
        <v>800774.04</v>
      </c>
      <c r="F135" s="14">
        <v>800774.04</v>
      </c>
      <c r="G135" s="14">
        <f t="shared" ref="G135:G136" si="31">D135-E135</f>
        <v>0</v>
      </c>
    </row>
    <row r="136" spans="1:7" x14ac:dyDescent="0.25">
      <c r="A136" s="13" t="s">
        <v>64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f t="shared" si="31"/>
        <v>0</v>
      </c>
    </row>
    <row r="137" spans="1:7" x14ac:dyDescent="0.25">
      <c r="A137" s="12" t="s">
        <v>65</v>
      </c>
      <c r="B137" s="11">
        <f t="shared" ref="B137:G137" si="32">SUM(B138:B142,B144:B145)</f>
        <v>0</v>
      </c>
      <c r="C137" s="11">
        <f t="shared" si="32"/>
        <v>0</v>
      </c>
      <c r="D137" s="11">
        <f t="shared" si="32"/>
        <v>0</v>
      </c>
      <c r="E137" s="11">
        <f t="shared" si="32"/>
        <v>0</v>
      </c>
      <c r="F137" s="11">
        <f t="shared" si="32"/>
        <v>0</v>
      </c>
      <c r="G137" s="11">
        <f t="shared" si="32"/>
        <v>0</v>
      </c>
    </row>
    <row r="138" spans="1:7" x14ac:dyDescent="0.25">
      <c r="A138" s="13" t="s">
        <v>66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f>D138-E138</f>
        <v>0</v>
      </c>
    </row>
    <row r="139" spans="1:7" x14ac:dyDescent="0.25">
      <c r="A139" s="13" t="s">
        <v>67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f t="shared" ref="G139:G145" si="33">D139-E139</f>
        <v>0</v>
      </c>
    </row>
    <row r="140" spans="1:7" x14ac:dyDescent="0.25">
      <c r="A140" s="13" t="s">
        <v>68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f t="shared" si="33"/>
        <v>0</v>
      </c>
    </row>
    <row r="141" spans="1:7" x14ac:dyDescent="0.25">
      <c r="A141" s="13" t="s">
        <v>69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f t="shared" si="33"/>
        <v>0</v>
      </c>
    </row>
    <row r="142" spans="1:7" x14ac:dyDescent="0.25">
      <c r="A142" s="13" t="s">
        <v>70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f t="shared" si="33"/>
        <v>0</v>
      </c>
    </row>
    <row r="143" spans="1:7" x14ac:dyDescent="0.25">
      <c r="A143" s="13" t="s">
        <v>71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f t="shared" si="33"/>
        <v>0</v>
      </c>
    </row>
    <row r="144" spans="1:7" x14ac:dyDescent="0.25">
      <c r="A144" s="13" t="s">
        <v>72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f t="shared" si="33"/>
        <v>0</v>
      </c>
    </row>
    <row r="145" spans="1:7" x14ac:dyDescent="0.25">
      <c r="A145" s="13" t="s">
        <v>73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f t="shared" si="33"/>
        <v>0</v>
      </c>
    </row>
    <row r="146" spans="1:7" x14ac:dyDescent="0.25">
      <c r="A146" s="12" t="s">
        <v>74</v>
      </c>
      <c r="B146" s="11">
        <f t="shared" ref="B146:G146" si="34">SUM(B147:B149)</f>
        <v>0</v>
      </c>
      <c r="C146" s="11">
        <f t="shared" si="34"/>
        <v>0</v>
      </c>
      <c r="D146" s="11">
        <f t="shared" si="34"/>
        <v>0</v>
      </c>
      <c r="E146" s="11">
        <f t="shared" si="34"/>
        <v>0</v>
      </c>
      <c r="F146" s="11">
        <f t="shared" si="34"/>
        <v>0</v>
      </c>
      <c r="G146" s="11">
        <f t="shared" si="34"/>
        <v>0</v>
      </c>
    </row>
    <row r="147" spans="1:7" x14ac:dyDescent="0.25">
      <c r="A147" s="13" t="s">
        <v>75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f>D147-E147</f>
        <v>0</v>
      </c>
    </row>
    <row r="148" spans="1:7" x14ac:dyDescent="0.25">
      <c r="A148" s="13" t="s">
        <v>76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f t="shared" ref="G148:G149" si="35">D148-E148</f>
        <v>0</v>
      </c>
    </row>
    <row r="149" spans="1:7" x14ac:dyDescent="0.25">
      <c r="A149" s="13" t="s">
        <v>77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f t="shared" si="35"/>
        <v>0</v>
      </c>
    </row>
    <row r="150" spans="1:7" x14ac:dyDescent="0.25">
      <c r="A150" s="12" t="s">
        <v>78</v>
      </c>
      <c r="B150" s="11">
        <f t="shared" ref="B150:G150" si="36">SUM(B151:B157)</f>
        <v>0</v>
      </c>
      <c r="C150" s="11">
        <f t="shared" si="36"/>
        <v>0</v>
      </c>
      <c r="D150" s="11">
        <f t="shared" si="36"/>
        <v>0</v>
      </c>
      <c r="E150" s="11">
        <f t="shared" si="36"/>
        <v>0</v>
      </c>
      <c r="F150" s="11">
        <f t="shared" si="36"/>
        <v>0</v>
      </c>
      <c r="G150" s="11">
        <f t="shared" si="36"/>
        <v>0</v>
      </c>
    </row>
    <row r="151" spans="1:7" x14ac:dyDescent="0.25">
      <c r="A151" s="13" t="s">
        <v>79</v>
      </c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f>D151-E151</f>
        <v>0</v>
      </c>
    </row>
    <row r="152" spans="1:7" x14ac:dyDescent="0.25">
      <c r="A152" s="13" t="s">
        <v>80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f t="shared" ref="G152:G157" si="37">D152-E152</f>
        <v>0</v>
      </c>
    </row>
    <row r="153" spans="1:7" x14ac:dyDescent="0.25">
      <c r="A153" s="13" t="s">
        <v>81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f t="shared" si="37"/>
        <v>0</v>
      </c>
    </row>
    <row r="154" spans="1:7" x14ac:dyDescent="0.25">
      <c r="A154" s="17" t="s">
        <v>82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f t="shared" si="37"/>
        <v>0</v>
      </c>
    </row>
    <row r="155" spans="1:7" x14ac:dyDescent="0.25">
      <c r="A155" s="13" t="s">
        <v>83</v>
      </c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f t="shared" si="37"/>
        <v>0</v>
      </c>
    </row>
    <row r="156" spans="1:7" x14ac:dyDescent="0.25">
      <c r="A156" s="13" t="s">
        <v>84</v>
      </c>
      <c r="B156" s="14">
        <v>0</v>
      </c>
      <c r="C156" s="14">
        <v>0</v>
      </c>
      <c r="D156" s="14">
        <v>0</v>
      </c>
      <c r="E156" s="14">
        <v>0</v>
      </c>
      <c r="F156" s="14">
        <v>0</v>
      </c>
      <c r="G156" s="14">
        <f t="shared" si="37"/>
        <v>0</v>
      </c>
    </row>
    <row r="157" spans="1:7" x14ac:dyDescent="0.25">
      <c r="A157" s="13" t="s">
        <v>85</v>
      </c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f t="shared" si="37"/>
        <v>0</v>
      </c>
    </row>
    <row r="158" spans="1:7" x14ac:dyDescent="0.25">
      <c r="A158" s="18"/>
      <c r="B158" s="19"/>
      <c r="C158" s="19"/>
      <c r="D158" s="19"/>
      <c r="E158" s="19"/>
      <c r="F158" s="19"/>
      <c r="G158" s="19"/>
    </row>
    <row r="159" spans="1:7" x14ac:dyDescent="0.25">
      <c r="A159" s="20" t="s">
        <v>87</v>
      </c>
      <c r="B159" s="21">
        <f t="shared" ref="B159:G159" si="38">B9+B84</f>
        <v>73939651.74000001</v>
      </c>
      <c r="C159" s="21">
        <f t="shared" si="38"/>
        <v>10646722.710000001</v>
      </c>
      <c r="D159" s="21">
        <f t="shared" si="38"/>
        <v>84586374.450000018</v>
      </c>
      <c r="E159" s="21">
        <f t="shared" si="38"/>
        <v>70800821.350000009</v>
      </c>
      <c r="F159" s="21">
        <f t="shared" si="38"/>
        <v>69185488.159999996</v>
      </c>
      <c r="G159" s="21">
        <f t="shared" si="38"/>
        <v>13785553.100000001</v>
      </c>
    </row>
    <row r="160" spans="1:7" x14ac:dyDescent="0.25">
      <c r="A160" s="22"/>
      <c r="B160" s="23"/>
      <c r="C160" s="23"/>
      <c r="D160" s="23"/>
      <c r="E160" s="23"/>
      <c r="F160" s="23"/>
      <c r="G160" s="23"/>
    </row>
    <row r="161" spans="1:1" x14ac:dyDescent="0.25">
      <c r="A161" t="s">
        <v>88</v>
      </c>
    </row>
  </sheetData>
  <protectedRanges>
    <protectedRange sqref="B84:G84 B9:G9" name="Rango1_2"/>
  </protectedRanges>
  <mergeCells count="4">
    <mergeCell ref="A1:G1"/>
    <mergeCell ref="A7:A8"/>
    <mergeCell ref="B7:F7"/>
    <mergeCell ref="G7:G8"/>
  </mergeCell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2026-01-27T17:31:11Z</dcterms:created>
  <dcterms:modified xsi:type="dcterms:W3CDTF">2026-01-27T17:32:09Z</dcterms:modified>
</cp:coreProperties>
</file>